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tabRatio="621" activeTab="1"/>
  </bookViews>
  <sheets>
    <sheet name="2015 - příjmy" sheetId="1" r:id="rId1"/>
    <sheet name="2015 - výdaje" sheetId="2" r:id="rId2"/>
    <sheet name="2015 - výdaje, volný list" sheetId="3" r:id="rId3"/>
    <sheet name="2015 - příjmy z činnosti" sheetId="4" r:id="rId4"/>
  </sheets>
  <definedNames>
    <definedName name="_xlnm.Print_Area" localSheetId="1">'2015 - výdaje'!$A$1:$AJ$51</definedName>
    <definedName name="_xlnm.Print_Area" localSheetId="2">'2015 - výdaje, volný list'!$A$1:$F$43</definedName>
  </definedNames>
  <calcPr fullCalcOnLoad="1"/>
</workbook>
</file>

<file path=xl/sharedStrings.xml><?xml version="1.0" encoding="utf-8"?>
<sst xmlns="http://schemas.openxmlformats.org/spreadsheetml/2006/main" count="236" uniqueCount="204">
  <si>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</si>
  <si>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</si>
  <si>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</si>
  <si>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</si>
  <si>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</si>
  <si>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</si>
  <si>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</si>
  <si>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</si>
  <si>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</si>
  <si>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</si>
  <si>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</si>
  <si>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</si>
  <si>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</si>
  <si>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</si>
  <si>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</si>
  <si>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</si>
  <si>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</si>
  <si>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</si>
  <si>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</si>
  <si>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</si>
  <si>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</si>
  <si>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</si>
  <si>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</si>
  <si>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</si>
  <si>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</si>
  <si>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</si>
  <si>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</si>
  <si>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</si>
  <si>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</si>
  <si>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</si>
  <si>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</si>
  <si>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</si>
  <si>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Ostatní</t>
  </si>
  <si>
    <t>Plyn</t>
  </si>
  <si>
    <t>a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</si>
  <si>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</si>
  <si>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</si>
  <si>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</si>
  <si>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</si>
  <si>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</si>
  <si>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</si>
  <si>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</si>
  <si>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</si>
  <si>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</si>
  <si>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</si>
  <si>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</si>
  <si>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</si>
  <si>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</si>
  <si>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</si>
  <si>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</si>
  <si>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</si>
  <si>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</si>
  <si>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</si>
  <si>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</si>
  <si>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</si>
  <si>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</si>
  <si>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</si>
  <si>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</si>
  <si>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</si>
  <si>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</si>
  <si>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</si>
  <si>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</si>
  <si>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</si>
  <si>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</si>
  <si>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</si>
  <si>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</si>
  <si>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</si>
  <si>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</si>
  <si>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</si>
  <si>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</si>
  <si>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</si>
  <si>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</si>
  <si>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</si>
  <si>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</si>
  <si>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</si>
  <si>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</si>
  <si>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</si>
  <si>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</si>
  <si>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</si>
  <si>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</si>
  <si>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</si>
  <si>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</si>
  <si>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</si>
  <si>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</si>
  <si>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</si>
  <si>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</si>
  <si>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</si>
  <si>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dlouhodob.</t>
  </si>
  <si>
    <t>příspěvk.</t>
  </si>
  <si>
    <t xml:space="preserve">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</si>
  <si>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</si>
  <si>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</si>
  <si>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</si>
  <si>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</si>
  <si>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</si>
  <si>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</si>
  <si>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</si>
  <si>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</si>
  <si>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</si>
  <si>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</si>
  <si>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</si>
  <si>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</si>
  <si>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</si>
  <si>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</si>
  <si>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</si>
  <si>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</si>
  <si>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</si>
  <si>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</si>
  <si>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</si>
  <si>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</si>
  <si>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</si>
  <si>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</si>
  <si>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</si>
  <si>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</si>
  <si>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</si>
  <si>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</si>
  <si>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</si>
  <si>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</si>
  <si>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</si>
  <si>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</si>
  <si>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</si>
  <si>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</si>
  <si>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</si>
  <si>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</si>
  <si>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</si>
  <si>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</si>
  <si>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</si>
  <si>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</si>
  <si>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</si>
  <si>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</si>
  <si>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</si>
  <si>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</si>
  <si>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</si>
  <si>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</si>
  <si>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</si>
  <si>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</si>
  <si>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</si>
  <si>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</si>
  <si>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</si>
  <si>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</si>
  <si>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</si>
  <si>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</si>
  <si>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</si>
  <si>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</si>
  <si>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</si>
  <si>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</si>
  <si>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</si>
  <si>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</si>
  <si>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</si>
  <si>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</si>
  <si>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</si>
  <si>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</si>
  <si>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</si>
  <si>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</si>
  <si>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</si>
  <si>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</si>
  <si>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</si>
  <si>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NA ROK   </t>
    </r>
    <r>
      <rPr>
        <b/>
        <sz val="22"/>
        <rFont val="Arial"/>
        <family val="2"/>
      </rPr>
      <t>2 0 15</t>
    </r>
  </si>
  <si>
    <r>
      <t xml:space="preserve">ROZPOČET  NA  ROK  2 0 15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</si>
  <si>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</si>
  <si>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</si>
  <si>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</si>
  <si>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</si>
  <si>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Stará Říše</t>
  </si>
  <si>
    <t>Jihlava</t>
  </si>
  <si>
    <t>Neinvestiční přijaté transfery od krajů</t>
  </si>
  <si>
    <t>Pronájem - plyn</t>
  </si>
  <si>
    <t>Pronájem - pošta</t>
  </si>
  <si>
    <t>Sběr a svoz kom.odp.EKO-KOM</t>
  </si>
  <si>
    <t>Sběr železo</t>
  </si>
  <si>
    <t>(rybníky)</t>
  </si>
  <si>
    <t>Nákup pozemků</t>
  </si>
  <si>
    <t>Správa v lesním hospodářství</t>
  </si>
  <si>
    <t>Kompostárna</t>
  </si>
  <si>
    <t>Rezervy</t>
  </si>
  <si>
    <t>Věcné dary</t>
  </si>
  <si>
    <t>Ostatní ambulantní péče</t>
  </si>
  <si>
    <t>Elektrická energie</t>
  </si>
  <si>
    <t>Pohonné hmoty</t>
  </si>
  <si>
    <t>Služby telekom</t>
  </si>
  <si>
    <t>Služby peněžních ústavů</t>
  </si>
  <si>
    <t>Školení</t>
  </si>
  <si>
    <t>Nákup ostat.
Služeb</t>
  </si>
  <si>
    <t>Skupina,
oddíl,
pododdíl,
paragraf</t>
  </si>
  <si>
    <t>Výdaje celkem</t>
  </si>
  <si>
    <t>Opravy a udržování</t>
  </si>
  <si>
    <t>Neinvestiční příspěvky</t>
  </si>
  <si>
    <t>Pohoštění</t>
  </si>
  <si>
    <t>Výdaje na dopravní a územní obsluž.</t>
  </si>
  <si>
    <t>Neinv. transfr. spolkům</t>
  </si>
  <si>
    <t>Neinvestiční transfr. mikroregion</t>
  </si>
  <si>
    <t>Neinv. přísp. Zřízeným PO</t>
  </si>
  <si>
    <t>Budovy, haly, stavby</t>
  </si>
  <si>
    <t>Movité věci - drtič</t>
  </si>
  <si>
    <t>Platy zaměstnanců v prac. poměru</t>
  </si>
  <si>
    <t>Ostatní osobní výdaje</t>
  </si>
  <si>
    <t>Odměny členům zastup.</t>
  </si>
  <si>
    <t>Povinné pojistné SZ</t>
  </si>
  <si>
    <t xml:space="preserve">Povinné pojistné ZP </t>
  </si>
  <si>
    <t>Knihy, tisk</t>
  </si>
  <si>
    <t>Drobný hmotný dlouhodobý majetek</t>
  </si>
  <si>
    <t>Nákup materiálu</t>
  </si>
  <si>
    <t>S</t>
  </si>
  <si>
    <t>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</si>
</sst>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¥€-2]\ #\ ##,000_);[Red]\([$€-2]\ #\ ##,000\)"/>
  </numFmts>
  <fonts count="77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33" borderId="12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26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18" fillId="33" borderId="26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wrapText="1"/>
    </xf>
    <xf numFmtId="0" fontId="18" fillId="33" borderId="29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29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vertical="center"/>
    </xf>
    <xf numFmtId="0" fontId="10" fillId="33" borderId="36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right" vertical="top" wrapText="1"/>
    </xf>
    <xf numFmtId="0" fontId="24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167" fontId="10" fillId="33" borderId="14" xfId="0" applyNumberFormat="1" applyFont="1" applyFill="1" applyBorder="1" applyAlignment="1">
      <alignment horizontal="center" vertical="top" wrapText="1"/>
    </xf>
    <xf numFmtId="167" fontId="10" fillId="33" borderId="14" xfId="0" applyNumberFormat="1" applyFont="1" applyFill="1" applyBorder="1" applyAlignment="1">
      <alignment horizontal="center" wrapText="1"/>
    </xf>
    <xf numFmtId="167" fontId="34" fillId="33" borderId="39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0" fillId="33" borderId="14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wrapText="1"/>
    </xf>
    <xf numFmtId="3" fontId="10" fillId="33" borderId="38" xfId="0" applyNumberFormat="1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10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11" fillId="19" borderId="11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wrapText="1"/>
    </xf>
    <xf numFmtId="0" fontId="10" fillId="19" borderId="22" xfId="0" applyFont="1" applyFill="1" applyBorder="1" applyAlignment="1">
      <alignment horizontal="center" wrapText="1"/>
    </xf>
    <xf numFmtId="0" fontId="34" fillId="19" borderId="11" xfId="0" applyFont="1" applyFill="1" applyBorder="1" applyAlignment="1">
      <alignment wrapText="1"/>
    </xf>
    <xf numFmtId="0" fontId="11" fillId="19" borderId="1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7" fillId="33" borderId="32" xfId="0" applyFont="1" applyFill="1" applyBorder="1" applyAlignment="1">
      <alignment horizontal="center" wrapText="1"/>
    </xf>
    <xf numFmtId="0" fontId="17" fillId="33" borderId="41" xfId="0" applyFont="1" applyFill="1" applyBorder="1" applyAlignment="1">
      <alignment horizontal="center" wrapText="1"/>
    </xf>
    <xf numFmtId="0" fontId="17" fillId="33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10" fillId="34" borderId="26" xfId="0" applyFont="1" applyFill="1" applyBorder="1" applyAlignment="1">
      <alignment vertical="top" wrapText="1"/>
    </xf>
    <xf numFmtId="0" fontId="10" fillId="34" borderId="44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75" fillId="35" borderId="45" xfId="0" applyFont="1" applyFill="1" applyBorder="1" applyAlignment="1">
      <alignment wrapText="1"/>
    </xf>
    <xf numFmtId="0" fontId="0" fillId="0" borderId="0" xfId="0" applyAlignment="1">
      <alignment/>
    </xf>
    <xf numFmtId="0" fontId="19" fillId="36" borderId="46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4" fontId="19" fillId="36" borderId="48" xfId="0" applyNumberFormat="1" applyFont="1" applyFill="1" applyBorder="1" applyAlignment="1">
      <alignment horizontal="center" vertical="center"/>
    </xf>
    <xf numFmtId="4" fontId="19" fillId="36" borderId="49" xfId="0" applyNumberFormat="1" applyFont="1" applyFill="1" applyBorder="1" applyAlignment="1">
      <alignment horizontal="center" vertical="center"/>
    </xf>
    <xf numFmtId="0" fontId="75" fillId="35" borderId="5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7" fontId="0" fillId="37" borderId="0" xfId="0" applyNumberFormat="1" applyFill="1" applyBorder="1" applyAlignment="1">
      <alignment wrapText="1"/>
    </xf>
    <xf numFmtId="0" fontId="11" fillId="33" borderId="51" xfId="0" applyFont="1" applyFill="1" applyBorder="1" applyAlignment="1">
      <alignment horizontal="center" vertical="center" wrapText="1"/>
    </xf>
    <xf numFmtId="0" fontId="10" fillId="19" borderId="37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34" fillId="19" borderId="52" xfId="0" applyFont="1" applyFill="1" applyBorder="1" applyAlignment="1">
      <alignment wrapText="1"/>
    </xf>
    <xf numFmtId="0" fontId="11" fillId="19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wrapText="1"/>
    </xf>
    <xf numFmtId="3" fontId="10" fillId="33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5" fillId="33" borderId="56" xfId="0" applyFont="1" applyFill="1" applyBorder="1" applyAlignment="1">
      <alignment horizontal="center" wrapText="1"/>
    </xf>
    <xf numFmtId="0" fontId="15" fillId="33" borderId="57" xfId="0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3" fontId="76" fillId="35" borderId="60" xfId="0" applyNumberFormat="1" applyFont="1" applyFill="1" applyBorder="1" applyAlignment="1">
      <alignment wrapText="1"/>
    </xf>
    <xf numFmtId="0" fontId="76" fillId="35" borderId="61" xfId="0" applyFont="1" applyFill="1" applyBorder="1" applyAlignment="1">
      <alignment wrapText="1"/>
    </xf>
    <xf numFmtId="0" fontId="76" fillId="35" borderId="62" xfId="0" applyFont="1" applyFill="1" applyBorder="1" applyAlignment="1">
      <alignment wrapText="1"/>
    </xf>
    <xf numFmtId="167" fontId="34" fillId="33" borderId="28" xfId="0" applyNumberFormat="1" applyFont="1" applyFill="1" applyBorder="1" applyAlignment="1">
      <alignment horizontal="center" vertical="center" wrapText="1"/>
    </xf>
    <xf numFmtId="167" fontId="34" fillId="33" borderId="63" xfId="0" applyNumberFormat="1" applyFont="1" applyFill="1" applyBorder="1" applyAlignment="1">
      <alignment horizontal="center" vertical="center" wrapText="1"/>
    </xf>
    <xf numFmtId="167" fontId="34" fillId="33" borderId="64" xfId="0" applyNumberFormat="1" applyFont="1" applyFill="1" applyBorder="1" applyAlignment="1">
      <alignment horizontal="center" vertical="center" wrapText="1"/>
    </xf>
    <xf numFmtId="167" fontId="34" fillId="33" borderId="65" xfId="0" applyNumberFormat="1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4" fontId="76" fillId="35" borderId="72" xfId="0" applyNumberFormat="1" applyFont="1" applyFill="1" applyBorder="1" applyAlignment="1">
      <alignment horizontal="center" vertical="center" wrapText="1"/>
    </xf>
    <xf numFmtId="4" fontId="76" fillId="35" borderId="73" xfId="0" applyNumberFormat="1" applyFont="1" applyFill="1" applyBorder="1" applyAlignment="1">
      <alignment horizontal="center" vertical="center" wrapText="1"/>
    </xf>
    <xf numFmtId="4" fontId="76" fillId="35" borderId="36" xfId="0" applyNumberFormat="1" applyFont="1" applyFill="1" applyBorder="1" applyAlignment="1">
      <alignment horizontal="center" vertical="center" wrapText="1"/>
    </xf>
    <xf numFmtId="4" fontId="76" fillId="35" borderId="39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0" fillId="33" borderId="69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" fillId="33" borderId="74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7" fillId="33" borderId="81" xfId="0" applyFont="1" applyFill="1" applyBorder="1" applyAlignment="1">
      <alignment vertical="top" wrapText="1"/>
    </xf>
    <xf numFmtId="0" fontId="7" fillId="33" borderId="82" xfId="0" applyFont="1" applyFill="1" applyBorder="1" applyAlignment="1">
      <alignment vertical="top" wrapText="1"/>
    </xf>
    <xf numFmtId="0" fontId="0" fillId="33" borderId="25" xfId="0" applyFill="1" applyBorder="1" applyAlignment="1">
      <alignment wrapText="1"/>
    </xf>
    <xf numFmtId="0" fontId="23" fillId="33" borderId="68" xfId="0" applyFont="1" applyFill="1" applyBorder="1" applyAlignment="1">
      <alignment vertical="center" wrapText="1"/>
    </xf>
    <xf numFmtId="0" fontId="23" fillId="33" borderId="58" xfId="0" applyFont="1" applyFill="1" applyBorder="1" applyAlignment="1">
      <alignment vertical="center" wrapText="1"/>
    </xf>
    <xf numFmtId="0" fontId="10" fillId="33" borderId="64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69" xfId="0" applyFont="1" applyFill="1" applyBorder="1" applyAlignment="1">
      <alignment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64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L49" sqref="L49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140</v>
      </c>
      <c r="B1" t="s">
        <v>163</v>
      </c>
      <c r="C1" s="39" t="s">
        <v>164</v>
      </c>
    </row>
    <row r="3" ht="12.75" customHeight="1">
      <c r="A3" s="2"/>
    </row>
    <row r="4" spans="1:4" ht="27.75">
      <c r="A4" s="156" t="s">
        <v>157</v>
      </c>
      <c r="B4" s="156"/>
      <c r="C4" s="156"/>
      <c r="D4" s="156"/>
    </row>
    <row r="7" spans="1:3" ht="18">
      <c r="A7" s="105" t="s">
        <v>152</v>
      </c>
      <c r="C7" s="107"/>
    </row>
    <row r="8" ht="13.5" thickBot="1"/>
    <row r="9" spans="1:4" s="57" customFormat="1" ht="12.75" customHeight="1" thickTop="1">
      <c r="A9" s="129" t="s">
        <v>25</v>
      </c>
      <c r="B9" s="130" t="s">
        <v>0</v>
      </c>
      <c r="C9" s="131"/>
      <c r="D9" s="132"/>
    </row>
    <row r="10" spans="1:4" s="57" customFormat="1" ht="13.5" customHeight="1">
      <c r="A10" s="133" t="s">
        <v>26</v>
      </c>
      <c r="B10" s="134" t="s">
        <v>1</v>
      </c>
      <c r="C10" s="135" t="s">
        <v>2</v>
      </c>
      <c r="D10" s="136" t="s">
        <v>3</v>
      </c>
    </row>
    <row r="11" spans="1:4" s="57" customFormat="1" ht="16.5" thickBot="1">
      <c r="A11" s="133"/>
      <c r="B11" s="134" t="s">
        <v>4</v>
      </c>
      <c r="C11" s="137"/>
      <c r="D11" s="138"/>
    </row>
    <row r="12" spans="1:4" s="18" customFormat="1" ht="15.75" customHeight="1" thickBot="1">
      <c r="A12" s="35">
        <v>1</v>
      </c>
      <c r="B12" s="36" t="s">
        <v>5</v>
      </c>
      <c r="C12" s="31" t="s">
        <v>150</v>
      </c>
      <c r="D12" s="145">
        <f>'2015 - příjmy z činnosti'!T34</f>
        <v>1104000</v>
      </c>
    </row>
    <row r="13" spans="1:4" s="18" customFormat="1" ht="15.75" customHeight="1">
      <c r="A13" s="15">
        <v>2</v>
      </c>
      <c r="B13" s="16" t="s">
        <v>5</v>
      </c>
      <c r="C13" s="19" t="s">
        <v>6</v>
      </c>
      <c r="D13" s="20" t="s">
        <v>5</v>
      </c>
    </row>
    <row r="14" spans="1:4" s="18" customFormat="1" ht="15.75" customHeight="1">
      <c r="A14" s="15">
        <v>3</v>
      </c>
      <c r="B14" s="21">
        <v>1111</v>
      </c>
      <c r="C14" s="22" t="s">
        <v>7</v>
      </c>
      <c r="D14" s="109">
        <v>1325500</v>
      </c>
    </row>
    <row r="15" spans="1:4" s="18" customFormat="1" ht="15.75" customHeight="1">
      <c r="A15" s="15">
        <v>4</v>
      </c>
      <c r="B15" s="21">
        <v>1112</v>
      </c>
      <c r="C15" s="22" t="s">
        <v>8</v>
      </c>
      <c r="D15" s="109">
        <v>42900</v>
      </c>
    </row>
    <row r="16" spans="1:4" s="18" customFormat="1" ht="15.75" customHeight="1">
      <c r="A16" s="15">
        <v>5</v>
      </c>
      <c r="B16" s="21">
        <v>1121</v>
      </c>
      <c r="C16" s="22" t="s">
        <v>9</v>
      </c>
      <c r="D16" s="109">
        <v>1540500</v>
      </c>
    </row>
    <row r="17" spans="1:4" s="18" customFormat="1" ht="15.75" customHeight="1">
      <c r="A17" s="15">
        <v>6</v>
      </c>
      <c r="B17" s="21">
        <v>1122</v>
      </c>
      <c r="C17" s="22" t="s">
        <v>10</v>
      </c>
      <c r="D17" s="109">
        <v>32000</v>
      </c>
    </row>
    <row r="18" spans="1:4" s="18" customFormat="1" ht="15.75" customHeight="1">
      <c r="A18" s="15">
        <v>7</v>
      </c>
      <c r="B18" s="21">
        <v>1211</v>
      </c>
      <c r="C18" s="22" t="s">
        <v>83</v>
      </c>
      <c r="D18" s="109">
        <v>3125400</v>
      </c>
    </row>
    <row r="19" spans="1:4" s="18" customFormat="1" ht="15.75" customHeight="1">
      <c r="A19" s="15">
        <v>8</v>
      </c>
      <c r="B19" s="21">
        <v>1361</v>
      </c>
      <c r="C19" s="22" t="s">
        <v>11</v>
      </c>
      <c r="D19" s="109">
        <v>20400</v>
      </c>
    </row>
    <row r="20" spans="1:4" s="18" customFormat="1" ht="15.75" customHeight="1">
      <c r="A20" s="15">
        <v>9</v>
      </c>
      <c r="B20" s="21">
        <v>1333</v>
      </c>
      <c r="C20" s="22" t="s">
        <v>162</v>
      </c>
      <c r="D20" s="17"/>
    </row>
    <row r="21" spans="1:4" s="18" customFormat="1" ht="15.75" customHeight="1">
      <c r="A21" s="15">
        <v>10</v>
      </c>
      <c r="B21" s="21">
        <v>1340</v>
      </c>
      <c r="C21" s="22" t="s">
        <v>156</v>
      </c>
      <c r="D21" s="109">
        <v>157500</v>
      </c>
    </row>
    <row r="22" spans="1:4" s="18" customFormat="1" ht="15.75" customHeight="1">
      <c r="A22" s="15">
        <v>11</v>
      </c>
      <c r="B22" s="21">
        <v>1341</v>
      </c>
      <c r="C22" s="22" t="s">
        <v>12</v>
      </c>
      <c r="D22" s="109">
        <v>4700</v>
      </c>
    </row>
    <row r="23" spans="1:4" s="18" customFormat="1" ht="15.75" customHeight="1">
      <c r="A23" s="15">
        <v>12</v>
      </c>
      <c r="B23" s="21">
        <v>1342</v>
      </c>
      <c r="C23" s="22" t="s">
        <v>107</v>
      </c>
      <c r="D23" s="17">
        <v>0</v>
      </c>
    </row>
    <row r="24" spans="1:4" s="18" customFormat="1" ht="15.75" customHeight="1">
      <c r="A24" s="15">
        <v>13</v>
      </c>
      <c r="B24" s="21">
        <v>1343</v>
      </c>
      <c r="C24" s="22" t="s">
        <v>13</v>
      </c>
      <c r="D24" s="17">
        <v>0</v>
      </c>
    </row>
    <row r="25" spans="1:4" s="18" customFormat="1" ht="15.75" customHeight="1">
      <c r="A25" s="15">
        <v>14</v>
      </c>
      <c r="B25" s="21">
        <v>1344</v>
      </c>
      <c r="C25" s="22" t="s">
        <v>14</v>
      </c>
      <c r="D25" s="17">
        <v>0</v>
      </c>
    </row>
    <row r="26" spans="1:4" s="18" customFormat="1" ht="15.75" customHeight="1">
      <c r="A26" s="15">
        <v>15</v>
      </c>
      <c r="B26" s="21">
        <v>1345</v>
      </c>
      <c r="C26" s="22" t="s">
        <v>110</v>
      </c>
      <c r="D26" s="17">
        <v>0</v>
      </c>
    </row>
    <row r="27" spans="1:4" s="18" customFormat="1" ht="15.75" customHeight="1">
      <c r="A27" s="15">
        <v>16</v>
      </c>
      <c r="B27" s="21">
        <v>1346</v>
      </c>
      <c r="C27" s="22" t="s">
        <v>159</v>
      </c>
      <c r="D27" s="17">
        <v>0</v>
      </c>
    </row>
    <row r="28" spans="1:4" s="18" customFormat="1" ht="15.75" customHeight="1">
      <c r="A28" s="15">
        <v>17</v>
      </c>
      <c r="B28" s="21">
        <v>1511</v>
      </c>
      <c r="C28" s="22" t="s">
        <v>15</v>
      </c>
      <c r="D28" s="109">
        <v>701100</v>
      </c>
    </row>
    <row r="29" spans="1:4" s="18" customFormat="1" ht="15.75" customHeight="1" thickBot="1">
      <c r="A29" s="33">
        <v>18</v>
      </c>
      <c r="B29" s="28"/>
      <c r="C29" s="28"/>
      <c r="D29" s="29"/>
    </row>
    <row r="30" spans="1:4" s="18" customFormat="1" ht="15.75" customHeight="1" thickBot="1">
      <c r="A30" s="34">
        <v>19</v>
      </c>
      <c r="B30" s="30" t="s">
        <v>5</v>
      </c>
      <c r="C30" s="31" t="s">
        <v>111</v>
      </c>
      <c r="D30" s="32">
        <f>SUM(D14:D29)</f>
        <v>6950000</v>
      </c>
    </row>
    <row r="31" spans="1:4" s="18" customFormat="1" ht="15.75" customHeight="1">
      <c r="A31" s="15">
        <v>20</v>
      </c>
      <c r="B31" s="16" t="s">
        <v>5</v>
      </c>
      <c r="C31" s="19" t="s">
        <v>16</v>
      </c>
      <c r="D31" s="20" t="s">
        <v>5</v>
      </c>
    </row>
    <row r="32" spans="1:4" s="18" customFormat="1" ht="15.75" customHeight="1">
      <c r="A32" s="15">
        <v>21</v>
      </c>
      <c r="B32" s="21">
        <v>4112</v>
      </c>
      <c r="C32" s="22" t="s">
        <v>145</v>
      </c>
      <c r="D32" s="109">
        <v>207300</v>
      </c>
    </row>
    <row r="33" spans="1:4" s="18" customFormat="1" ht="15.75" customHeight="1">
      <c r="A33" s="15">
        <v>22</v>
      </c>
      <c r="B33" s="21">
        <v>4122</v>
      </c>
      <c r="C33" s="22" t="s">
        <v>165</v>
      </c>
      <c r="D33" s="109">
        <v>240000</v>
      </c>
    </row>
    <row r="34" spans="1:4" s="18" customFormat="1" ht="15.75" customHeight="1" thickBot="1">
      <c r="A34" s="33">
        <v>23</v>
      </c>
      <c r="B34" s="28"/>
      <c r="C34" s="28"/>
      <c r="D34" s="29"/>
    </row>
    <row r="35" spans="1:4" s="18" customFormat="1" ht="15.75" customHeight="1" thickBot="1" thickTop="1">
      <c r="A35" s="53">
        <v>24</v>
      </c>
      <c r="B35" s="54" t="s">
        <v>5</v>
      </c>
      <c r="C35" s="55" t="s">
        <v>137</v>
      </c>
      <c r="D35" s="154">
        <f>D12+D30+D32+D33+D34</f>
        <v>8501300</v>
      </c>
    </row>
    <row r="36" spans="1:4" s="18" customFormat="1" ht="15.75" customHeight="1" thickTop="1">
      <c r="A36" s="15">
        <v>25</v>
      </c>
      <c r="B36" s="21">
        <v>8115</v>
      </c>
      <c r="C36" s="22" t="s">
        <v>17</v>
      </c>
      <c r="D36" s="17"/>
    </row>
    <row r="37" spans="1:4" s="18" customFormat="1" ht="15.75" customHeight="1">
      <c r="A37" s="15">
        <v>26</v>
      </c>
      <c r="B37" s="26">
        <v>8123</v>
      </c>
      <c r="C37" s="27" t="s">
        <v>160</v>
      </c>
      <c r="D37" s="17"/>
    </row>
    <row r="38" spans="1:4" s="18" customFormat="1" ht="15" customHeight="1">
      <c r="A38" s="23">
        <v>27</v>
      </c>
      <c r="B38" s="26">
        <v>8124</v>
      </c>
      <c r="C38" s="27" t="s">
        <v>161</v>
      </c>
      <c r="D38" s="17"/>
    </row>
    <row r="39" spans="1:4" s="57" customFormat="1" ht="12.75" customHeight="1">
      <c r="A39" s="157"/>
      <c r="B39" s="158"/>
      <c r="C39" s="159"/>
      <c r="D39" s="166">
        <f>D35+D36+D37+D38</f>
        <v>8501300</v>
      </c>
    </row>
    <row r="40" spans="1:4" s="57" customFormat="1" ht="12.75" customHeight="1">
      <c r="A40" s="160" t="s">
        <v>108</v>
      </c>
      <c r="B40" s="161"/>
      <c r="C40" s="162"/>
      <c r="D40" s="167"/>
    </row>
    <row r="41" spans="1:4" s="57" customFormat="1" ht="12.75" customHeight="1" thickBot="1">
      <c r="A41" s="163" t="s">
        <v>85</v>
      </c>
      <c r="B41" s="164"/>
      <c r="C41" s="165"/>
      <c r="D41" s="168"/>
    </row>
    <row r="42" spans="1:4" ht="12.75" customHeight="1" thickTop="1">
      <c r="A42" s="37"/>
      <c r="B42" s="37"/>
      <c r="C42" s="37"/>
      <c r="D42" s="38"/>
    </row>
    <row r="43" spans="1:3" ht="12" customHeight="1">
      <c r="A43" t="s">
        <v>142</v>
      </c>
      <c r="C43" s="114">
        <v>42037</v>
      </c>
    </row>
    <row r="44" ht="12" customHeight="1"/>
    <row r="45" spans="1:3" ht="12.75" customHeight="1">
      <c r="A45" s="7" t="s">
        <v>84</v>
      </c>
      <c r="C45" s="114"/>
    </row>
    <row r="46" ht="12.75" customHeight="1"/>
    <row r="47" spans="1:3" ht="12.75" customHeight="1">
      <c r="A47" s="51"/>
      <c r="B47" s="52"/>
      <c r="C47" s="39" t="s">
        <v>138</v>
      </c>
    </row>
    <row r="48" ht="12.75" customHeight="1"/>
    <row r="49" ht="12.75" customHeight="1">
      <c r="D49" s="155"/>
    </row>
    <row r="50" ht="12.75" customHeight="1"/>
    <row r="51" ht="12.75" customHeight="1">
      <c r="A51" s="1"/>
    </row>
    <row r="102" ht="25.5" customHeight="1"/>
    <row r="103" spans="1:6" ht="12.75">
      <c r="A103" s="12"/>
      <c r="B103" s="12"/>
      <c r="C103" s="12"/>
      <c r="D103" s="12"/>
      <c r="E103" s="12"/>
      <c r="F103" s="12"/>
    </row>
    <row r="104" ht="15.75">
      <c r="A104" s="4"/>
    </row>
  </sheetData>
  <sheetProtection/>
  <mergeCells count="5">
    <mergeCell ref="A4:D4"/>
    <mergeCell ref="A39:C39"/>
    <mergeCell ref="A40:C40"/>
    <mergeCell ref="A41:C41"/>
    <mergeCell ref="D39:D41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tabSelected="1" zoomScale="80" zoomScaleNormal="80" workbookViewId="0" topLeftCell="A25">
      <selection activeCell="J40" sqref="J40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1" max="21" width="9.125" style="0" customWidth="1"/>
    <col min="32" max="32" width="11.25390625" style="0" customWidth="1"/>
    <col min="33" max="33" width="14.25390625" style="0" customWidth="1"/>
    <col min="36" max="36" width="16.00390625" style="0" customWidth="1"/>
  </cols>
  <sheetData>
    <row r="1" spans="1:18" ht="18.75">
      <c r="A1" s="47" t="s">
        <v>153</v>
      </c>
      <c r="G1" s="107"/>
      <c r="Q1" t="s">
        <v>90</v>
      </c>
      <c r="R1" t="s">
        <v>89</v>
      </c>
    </row>
    <row r="2" spans="1:32" ht="16.5" thickBot="1">
      <c r="A2" s="1"/>
      <c r="AF2" s="42" t="s">
        <v>91</v>
      </c>
    </row>
    <row r="3" spans="1:33" s="57" customFormat="1" ht="39.75" customHeight="1" thickTop="1">
      <c r="A3" s="173" t="s">
        <v>48</v>
      </c>
      <c r="B3" s="197" t="s">
        <v>183</v>
      </c>
      <c r="C3" s="176" t="s">
        <v>49</v>
      </c>
      <c r="D3" s="177"/>
      <c r="E3" s="197" t="s">
        <v>194</v>
      </c>
      <c r="F3" s="197" t="s">
        <v>195</v>
      </c>
      <c r="G3" s="197" t="s">
        <v>196</v>
      </c>
      <c r="H3" s="197" t="s">
        <v>197</v>
      </c>
      <c r="I3" s="197" t="s">
        <v>198</v>
      </c>
      <c r="J3" s="197" t="s">
        <v>199</v>
      </c>
      <c r="K3" s="197" t="s">
        <v>200</v>
      </c>
      <c r="L3" s="197" t="s">
        <v>201</v>
      </c>
      <c r="M3" s="197" t="s">
        <v>33</v>
      </c>
      <c r="N3" s="197" t="s">
        <v>177</v>
      </c>
      <c r="O3" s="197" t="s">
        <v>178</v>
      </c>
      <c r="P3" s="197" t="s">
        <v>179</v>
      </c>
      <c r="Q3" s="197" t="s">
        <v>180</v>
      </c>
      <c r="R3" s="197" t="s">
        <v>181</v>
      </c>
      <c r="S3" s="197" t="s">
        <v>182</v>
      </c>
      <c r="T3" s="197" t="s">
        <v>185</v>
      </c>
      <c r="U3" s="197" t="s">
        <v>186</v>
      </c>
      <c r="V3" s="197" t="s">
        <v>187</v>
      </c>
      <c r="W3" s="197" t="s">
        <v>188</v>
      </c>
      <c r="X3" s="197" t="s">
        <v>175</v>
      </c>
      <c r="Y3" s="197" t="s">
        <v>189</v>
      </c>
      <c r="Z3" s="197" t="s">
        <v>190</v>
      </c>
      <c r="AA3" s="197" t="s">
        <v>191</v>
      </c>
      <c r="AB3" s="197" t="s">
        <v>174</v>
      </c>
      <c r="AC3" s="197" t="s">
        <v>192</v>
      </c>
      <c r="AD3" s="197" t="s">
        <v>193</v>
      </c>
      <c r="AE3" s="203" t="s">
        <v>171</v>
      </c>
      <c r="AF3" s="207" t="s">
        <v>184</v>
      </c>
      <c r="AG3" s="203" t="s">
        <v>48</v>
      </c>
    </row>
    <row r="4" spans="1:33" s="57" customFormat="1" ht="12.75" customHeight="1">
      <c r="A4" s="174"/>
      <c r="B4" s="198"/>
      <c r="C4" s="178"/>
      <c r="D4" s="179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04"/>
      <c r="AF4" s="208"/>
      <c r="AG4" s="204"/>
    </row>
    <row r="5" spans="1:33" s="57" customFormat="1" ht="12.75" customHeight="1">
      <c r="A5" s="174"/>
      <c r="B5" s="198"/>
      <c r="C5" s="178"/>
      <c r="D5" s="179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204"/>
      <c r="AF5" s="208"/>
      <c r="AG5" s="204"/>
    </row>
    <row r="6" spans="1:33" s="57" customFormat="1" ht="25.5" customHeight="1">
      <c r="A6" s="174"/>
      <c r="B6" s="198"/>
      <c r="C6" s="178"/>
      <c r="D6" s="179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204"/>
      <c r="AF6" s="208"/>
      <c r="AG6" s="204"/>
    </row>
    <row r="7" spans="1:33" s="57" customFormat="1" ht="12.75">
      <c r="A7" s="174"/>
      <c r="B7" s="198"/>
      <c r="C7" s="178"/>
      <c r="D7" s="17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5"/>
      <c r="AF7" s="208"/>
      <c r="AG7" s="204"/>
    </row>
    <row r="8" spans="1:33" s="57" customFormat="1" ht="18.75" customHeight="1" thickBot="1">
      <c r="A8" s="175"/>
      <c r="B8" s="202"/>
      <c r="C8" s="180"/>
      <c r="D8" s="181"/>
      <c r="E8" s="126">
        <v>5011</v>
      </c>
      <c r="F8" s="126">
        <v>5021</v>
      </c>
      <c r="G8" s="126">
        <v>5023</v>
      </c>
      <c r="H8" s="126">
        <v>5031</v>
      </c>
      <c r="I8" s="126">
        <v>5032</v>
      </c>
      <c r="J8" s="126">
        <v>5136</v>
      </c>
      <c r="K8" s="126">
        <v>5137</v>
      </c>
      <c r="L8" s="126">
        <v>5139</v>
      </c>
      <c r="M8" s="126">
        <v>5153</v>
      </c>
      <c r="N8" s="126">
        <v>5154</v>
      </c>
      <c r="O8" s="126">
        <v>5156</v>
      </c>
      <c r="P8" s="126">
        <v>5162</v>
      </c>
      <c r="Q8" s="126">
        <v>5163</v>
      </c>
      <c r="R8" s="127">
        <v>5167</v>
      </c>
      <c r="S8" s="127">
        <v>5169</v>
      </c>
      <c r="T8" s="126">
        <v>5171</v>
      </c>
      <c r="U8" s="126">
        <v>5192</v>
      </c>
      <c r="V8" s="126">
        <v>5175</v>
      </c>
      <c r="W8" s="126">
        <v>5193</v>
      </c>
      <c r="X8" s="126">
        <v>5194</v>
      </c>
      <c r="Y8" s="126">
        <v>5222</v>
      </c>
      <c r="Z8" s="126">
        <v>5329</v>
      </c>
      <c r="AA8" s="126">
        <v>5331</v>
      </c>
      <c r="AB8" s="126">
        <v>5901</v>
      </c>
      <c r="AC8" s="126">
        <v>6121</v>
      </c>
      <c r="AD8" s="126">
        <v>6122</v>
      </c>
      <c r="AE8" s="128">
        <v>6130</v>
      </c>
      <c r="AF8" s="209"/>
      <c r="AG8" s="206"/>
    </row>
    <row r="9" spans="1:33" ht="27.75" customHeight="1" thickTop="1">
      <c r="A9" s="25">
        <v>1</v>
      </c>
      <c r="B9" s="45">
        <v>1019</v>
      </c>
      <c r="C9" s="200" t="s">
        <v>92</v>
      </c>
      <c r="D9" s="20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25"/>
      <c r="S9" s="125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96">
        <v>20</v>
      </c>
      <c r="AF9" s="10">
        <f>SUM(E9:AE9)</f>
        <v>20</v>
      </c>
      <c r="AG9" s="48">
        <v>1</v>
      </c>
    </row>
    <row r="10" spans="1:33" ht="27.75" customHeight="1">
      <c r="A10" s="25">
        <v>2</v>
      </c>
      <c r="B10" s="45">
        <v>1036</v>
      </c>
      <c r="C10" s="192" t="s">
        <v>172</v>
      </c>
      <c r="D10" s="193"/>
      <c r="E10" s="100">
        <v>105</v>
      </c>
      <c r="F10" s="41"/>
      <c r="G10" s="41"/>
      <c r="H10" s="41">
        <v>27</v>
      </c>
      <c r="I10" s="41">
        <v>10</v>
      </c>
      <c r="J10" s="41"/>
      <c r="K10" s="41"/>
      <c r="L10" s="41">
        <v>60</v>
      </c>
      <c r="M10" s="41"/>
      <c r="N10" s="41"/>
      <c r="O10" s="41">
        <v>5</v>
      </c>
      <c r="P10" s="41"/>
      <c r="Q10" s="41">
        <v>6</v>
      </c>
      <c r="R10" s="116"/>
      <c r="S10" s="116">
        <v>52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96"/>
      <c r="AF10" s="10">
        <f>SUM(E10:AE10)</f>
        <v>265</v>
      </c>
      <c r="AG10" s="48">
        <v>2</v>
      </c>
    </row>
    <row r="11" spans="1:33" ht="27.75" customHeight="1">
      <c r="A11" s="118">
        <v>3</v>
      </c>
      <c r="B11" s="119" t="s">
        <v>5</v>
      </c>
      <c r="C11" s="188" t="s">
        <v>114</v>
      </c>
      <c r="D11" s="189"/>
      <c r="E11" s="120">
        <f>SUM(E9:E10)</f>
        <v>105</v>
      </c>
      <c r="F11" s="120">
        <f aca="true" t="shared" si="0" ref="F11:AE11">SUM(F9:F10)</f>
        <v>0</v>
      </c>
      <c r="G11" s="120">
        <f t="shared" si="0"/>
        <v>0</v>
      </c>
      <c r="H11" s="120">
        <f t="shared" si="0"/>
        <v>27</v>
      </c>
      <c r="I11" s="120">
        <f t="shared" si="0"/>
        <v>10</v>
      </c>
      <c r="J11" s="120">
        <f t="shared" si="0"/>
        <v>0</v>
      </c>
      <c r="K11" s="120">
        <f t="shared" si="0"/>
        <v>0</v>
      </c>
      <c r="L11" s="120">
        <f t="shared" si="0"/>
        <v>60</v>
      </c>
      <c r="M11" s="120">
        <f t="shared" si="0"/>
        <v>0</v>
      </c>
      <c r="N11" s="120">
        <f t="shared" si="0"/>
        <v>0</v>
      </c>
      <c r="O11" s="120">
        <f t="shared" si="0"/>
        <v>5</v>
      </c>
      <c r="P11" s="120">
        <f t="shared" si="0"/>
        <v>0</v>
      </c>
      <c r="Q11" s="120">
        <f t="shared" si="0"/>
        <v>6</v>
      </c>
      <c r="R11" s="121">
        <f t="shared" si="0"/>
        <v>0</v>
      </c>
      <c r="S11" s="121">
        <f t="shared" si="0"/>
        <v>52</v>
      </c>
      <c r="T11" s="120">
        <f t="shared" si="0"/>
        <v>0</v>
      </c>
      <c r="U11" s="120">
        <f t="shared" si="0"/>
        <v>0</v>
      </c>
      <c r="V11" s="120">
        <f t="shared" si="0"/>
        <v>0</v>
      </c>
      <c r="W11" s="120">
        <f t="shared" si="0"/>
        <v>0</v>
      </c>
      <c r="X11" s="120">
        <f>SUM(X9:X10)</f>
        <v>0</v>
      </c>
      <c r="Y11" s="120">
        <f>SUM(Y9:Y10)</f>
        <v>0</v>
      </c>
      <c r="Z11" s="120">
        <f t="shared" si="0"/>
        <v>0</v>
      </c>
      <c r="AA11" s="120">
        <f t="shared" si="0"/>
        <v>0</v>
      </c>
      <c r="AB11" s="120">
        <f>SUM(AB9:AB10)</f>
        <v>0</v>
      </c>
      <c r="AC11" s="120">
        <f t="shared" si="0"/>
        <v>0</v>
      </c>
      <c r="AD11" s="120">
        <f t="shared" si="0"/>
        <v>0</v>
      </c>
      <c r="AE11" s="120">
        <f t="shared" si="0"/>
        <v>20</v>
      </c>
      <c r="AF11" s="122">
        <f>SUM(AF9:AF10)</f>
        <v>285</v>
      </c>
      <c r="AG11" s="123">
        <v>3</v>
      </c>
    </row>
    <row r="12" spans="1:33" ht="27.75" customHeight="1">
      <c r="A12" s="25">
        <v>4</v>
      </c>
      <c r="B12" s="45">
        <v>2141</v>
      </c>
      <c r="C12" s="192" t="s">
        <v>146</v>
      </c>
      <c r="D12" s="193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16"/>
      <c r="S12" s="116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96"/>
      <c r="AF12" s="10">
        <f aca="true" t="shared" si="1" ref="AF12:AF48">SUM(E12:AE12)</f>
        <v>0</v>
      </c>
      <c r="AG12" s="48">
        <v>4</v>
      </c>
    </row>
    <row r="13" spans="1:33" ht="27.75" customHeight="1">
      <c r="A13" s="25">
        <v>5</v>
      </c>
      <c r="B13" s="45">
        <v>2143</v>
      </c>
      <c r="C13" s="192" t="s">
        <v>147</v>
      </c>
      <c r="D13" s="193"/>
      <c r="E13" s="10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16"/>
      <c r="S13" s="116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96"/>
      <c r="AF13" s="10">
        <f t="shared" si="1"/>
        <v>0</v>
      </c>
      <c r="AG13" s="48">
        <v>5</v>
      </c>
    </row>
    <row r="14" spans="1:33" ht="27.75" customHeight="1">
      <c r="A14" s="25">
        <v>6</v>
      </c>
      <c r="B14" s="45">
        <v>2212</v>
      </c>
      <c r="C14" s="192" t="s">
        <v>35</v>
      </c>
      <c r="D14" s="19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15</v>
      </c>
      <c r="P14" s="117"/>
      <c r="Q14" s="41"/>
      <c r="R14" s="116"/>
      <c r="S14" s="116">
        <v>67</v>
      </c>
      <c r="T14" s="41">
        <v>225</v>
      </c>
      <c r="U14" s="41"/>
      <c r="V14" s="41"/>
      <c r="W14" s="41"/>
      <c r="X14" s="41"/>
      <c r="Y14" s="41"/>
      <c r="Z14" s="41"/>
      <c r="AA14" s="41"/>
      <c r="AB14" s="41"/>
      <c r="AC14" s="41">
        <v>235</v>
      </c>
      <c r="AD14" s="41"/>
      <c r="AE14" s="96"/>
      <c r="AF14" s="10">
        <f t="shared" si="1"/>
        <v>542</v>
      </c>
      <c r="AG14" s="48">
        <v>6</v>
      </c>
    </row>
    <row r="15" spans="1:33" ht="27.75" customHeight="1">
      <c r="A15" s="25">
        <v>7</v>
      </c>
      <c r="B15" s="45">
        <v>2221</v>
      </c>
      <c r="C15" s="192" t="s">
        <v>36</v>
      </c>
      <c r="D15" s="19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16"/>
      <c r="S15" s="116"/>
      <c r="T15" s="41"/>
      <c r="U15" s="41"/>
      <c r="V15" s="41"/>
      <c r="W15" s="41">
        <v>5</v>
      </c>
      <c r="X15" s="41"/>
      <c r="Y15" s="41"/>
      <c r="Z15" s="41"/>
      <c r="AA15" s="41"/>
      <c r="AB15" s="41"/>
      <c r="AC15" s="41"/>
      <c r="AD15" s="41"/>
      <c r="AE15" s="96"/>
      <c r="AF15" s="10">
        <f t="shared" si="1"/>
        <v>5</v>
      </c>
      <c r="AG15" s="48">
        <v>7</v>
      </c>
    </row>
    <row r="16" spans="1:33" ht="27.75" customHeight="1">
      <c r="A16" s="25">
        <v>8</v>
      </c>
      <c r="B16" s="45">
        <v>2242</v>
      </c>
      <c r="C16" s="192" t="s">
        <v>37</v>
      </c>
      <c r="D16" s="19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16"/>
      <c r="S16" s="116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96"/>
      <c r="AF16" s="10">
        <f t="shared" si="1"/>
        <v>0</v>
      </c>
      <c r="AG16" s="48">
        <v>8</v>
      </c>
    </row>
    <row r="17" spans="1:33" ht="27.75" customHeight="1">
      <c r="A17" s="25">
        <v>9</v>
      </c>
      <c r="B17" s="45">
        <v>2310</v>
      </c>
      <c r="C17" s="192" t="s">
        <v>38</v>
      </c>
      <c r="D17" s="193"/>
      <c r="E17" s="41"/>
      <c r="F17" s="41"/>
      <c r="G17" s="41"/>
      <c r="H17" s="41"/>
      <c r="I17" s="41"/>
      <c r="J17" s="41"/>
      <c r="K17" s="41"/>
      <c r="L17" s="41"/>
      <c r="M17" s="41"/>
      <c r="N17" s="41">
        <v>120</v>
      </c>
      <c r="O17" s="41"/>
      <c r="P17" s="41"/>
      <c r="Q17" s="41"/>
      <c r="R17" s="116"/>
      <c r="S17" s="116"/>
      <c r="T17" s="41"/>
      <c r="U17" s="41"/>
      <c r="V17" s="41"/>
      <c r="W17" s="41"/>
      <c r="X17" s="41"/>
      <c r="Y17" s="41"/>
      <c r="Z17" s="41"/>
      <c r="AA17" s="41"/>
      <c r="AB17" s="41">
        <v>425</v>
      </c>
      <c r="AC17" s="41"/>
      <c r="AD17" s="41"/>
      <c r="AE17" s="96"/>
      <c r="AF17" s="10">
        <f t="shared" si="1"/>
        <v>545</v>
      </c>
      <c r="AG17" s="48">
        <v>9</v>
      </c>
    </row>
    <row r="18" spans="1:33" ht="27.75" customHeight="1">
      <c r="A18" s="25">
        <v>10</v>
      </c>
      <c r="B18" s="45">
        <v>2321</v>
      </c>
      <c r="C18" s="192" t="s">
        <v>112</v>
      </c>
      <c r="D18" s="19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16"/>
      <c r="S18" s="116"/>
      <c r="T18" s="41"/>
      <c r="U18" s="41"/>
      <c r="V18" s="41"/>
      <c r="W18" s="41"/>
      <c r="X18" s="41"/>
      <c r="Y18" s="41"/>
      <c r="Z18" s="41"/>
      <c r="AA18" s="41"/>
      <c r="AB18" s="41">
        <v>250</v>
      </c>
      <c r="AC18" s="41"/>
      <c r="AD18" s="41"/>
      <c r="AE18" s="96"/>
      <c r="AF18" s="10">
        <f t="shared" si="1"/>
        <v>250</v>
      </c>
      <c r="AG18" s="48">
        <v>10</v>
      </c>
    </row>
    <row r="19" spans="1:33" ht="27.75" customHeight="1">
      <c r="A19" s="118">
        <v>11</v>
      </c>
      <c r="B19" s="119" t="s">
        <v>5</v>
      </c>
      <c r="C19" s="188" t="s">
        <v>113</v>
      </c>
      <c r="D19" s="189"/>
      <c r="E19" s="120">
        <f>SUM(E12:E18)</f>
        <v>0</v>
      </c>
      <c r="F19" s="120">
        <f aca="true" t="shared" si="2" ref="F19:AE19">SUM(F12:F18)</f>
        <v>0</v>
      </c>
      <c r="G19" s="120">
        <f t="shared" si="2"/>
        <v>0</v>
      </c>
      <c r="H19" s="120">
        <f t="shared" si="2"/>
        <v>0</v>
      </c>
      <c r="I19" s="120">
        <f t="shared" si="2"/>
        <v>0</v>
      </c>
      <c r="J19" s="120">
        <f t="shared" si="2"/>
        <v>0</v>
      </c>
      <c r="K19" s="120">
        <f t="shared" si="2"/>
        <v>0</v>
      </c>
      <c r="L19" s="120">
        <f t="shared" si="2"/>
        <v>0</v>
      </c>
      <c r="M19" s="120">
        <f t="shared" si="2"/>
        <v>0</v>
      </c>
      <c r="N19" s="120">
        <f t="shared" si="2"/>
        <v>120</v>
      </c>
      <c r="O19" s="120">
        <f t="shared" si="2"/>
        <v>15</v>
      </c>
      <c r="P19" s="120">
        <f t="shared" si="2"/>
        <v>0</v>
      </c>
      <c r="Q19" s="120">
        <f t="shared" si="2"/>
        <v>0</v>
      </c>
      <c r="R19" s="121">
        <f t="shared" si="2"/>
        <v>0</v>
      </c>
      <c r="S19" s="121">
        <f t="shared" si="2"/>
        <v>67</v>
      </c>
      <c r="T19" s="120">
        <f t="shared" si="2"/>
        <v>225</v>
      </c>
      <c r="U19" s="120">
        <f t="shared" si="2"/>
        <v>0</v>
      </c>
      <c r="V19" s="120">
        <f t="shared" si="2"/>
        <v>0</v>
      </c>
      <c r="W19" s="120">
        <f t="shared" si="2"/>
        <v>5</v>
      </c>
      <c r="X19" s="120">
        <f>SUM(X12:X18)</f>
        <v>0</v>
      </c>
      <c r="Y19" s="120">
        <f>SUM(Y12:Y18)</f>
        <v>0</v>
      </c>
      <c r="Z19" s="120">
        <f t="shared" si="2"/>
        <v>0</v>
      </c>
      <c r="AA19" s="120">
        <f t="shared" si="2"/>
        <v>0</v>
      </c>
      <c r="AB19" s="120">
        <f>SUM(AB12:AB18)</f>
        <v>675</v>
      </c>
      <c r="AC19" s="120">
        <f t="shared" si="2"/>
        <v>235</v>
      </c>
      <c r="AD19" s="120">
        <f t="shared" si="2"/>
        <v>0</v>
      </c>
      <c r="AE19" s="120">
        <f t="shared" si="2"/>
        <v>0</v>
      </c>
      <c r="AF19" s="122">
        <f t="shared" si="1"/>
        <v>1342</v>
      </c>
      <c r="AG19" s="123">
        <v>11</v>
      </c>
    </row>
    <row r="20" spans="1:33" ht="27.75" customHeight="1">
      <c r="A20" s="25">
        <v>12</v>
      </c>
      <c r="B20" s="45">
        <v>3111</v>
      </c>
      <c r="C20" s="192" t="s">
        <v>39</v>
      </c>
      <c r="D20" s="19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16"/>
      <c r="S20" s="116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96"/>
      <c r="AF20" s="10">
        <f t="shared" si="1"/>
        <v>0</v>
      </c>
      <c r="AG20" s="48">
        <v>12</v>
      </c>
    </row>
    <row r="21" spans="1:33" ht="27.75" customHeight="1">
      <c r="A21" s="25">
        <v>13</v>
      </c>
      <c r="B21" s="45">
        <v>3113</v>
      </c>
      <c r="C21" s="192" t="s">
        <v>40</v>
      </c>
      <c r="D21" s="19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116"/>
      <c r="S21" s="116"/>
      <c r="T21" s="41"/>
      <c r="U21" s="41"/>
      <c r="V21" s="41"/>
      <c r="W21" s="41"/>
      <c r="X21" s="41"/>
      <c r="Y21" s="41"/>
      <c r="Z21" s="41"/>
      <c r="AA21" s="41">
        <v>750</v>
      </c>
      <c r="AB21" s="41">
        <v>150</v>
      </c>
      <c r="AC21" s="41">
        <v>50</v>
      </c>
      <c r="AD21" s="41"/>
      <c r="AE21" s="96"/>
      <c r="AF21" s="10">
        <f t="shared" si="1"/>
        <v>950</v>
      </c>
      <c r="AG21" s="48">
        <v>13</v>
      </c>
    </row>
    <row r="22" spans="1:33" ht="27.75" customHeight="1">
      <c r="A22" s="25">
        <v>14</v>
      </c>
      <c r="B22" s="45">
        <v>3117</v>
      </c>
      <c r="C22" s="192" t="s">
        <v>148</v>
      </c>
      <c r="D22" s="19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116"/>
      <c r="S22" s="116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96"/>
      <c r="AF22" s="10">
        <f t="shared" si="1"/>
        <v>0</v>
      </c>
      <c r="AG22" s="48">
        <v>14</v>
      </c>
    </row>
    <row r="23" spans="1:33" ht="27.75" customHeight="1">
      <c r="A23" s="25">
        <v>15</v>
      </c>
      <c r="B23" s="45">
        <v>3141</v>
      </c>
      <c r="C23" s="192" t="s">
        <v>115</v>
      </c>
      <c r="D23" s="19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16"/>
      <c r="S23" s="116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96"/>
      <c r="AF23" s="10">
        <f t="shared" si="1"/>
        <v>0</v>
      </c>
      <c r="AG23" s="48">
        <v>15</v>
      </c>
    </row>
    <row r="24" spans="1:33" ht="27.75" customHeight="1">
      <c r="A24" s="25">
        <v>16</v>
      </c>
      <c r="B24" s="45">
        <v>3313</v>
      </c>
      <c r="C24" s="192" t="s">
        <v>116</v>
      </c>
      <c r="D24" s="19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16"/>
      <c r="S24" s="116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96"/>
      <c r="AF24" s="10">
        <f t="shared" si="1"/>
        <v>0</v>
      </c>
      <c r="AG24" s="48">
        <v>16</v>
      </c>
    </row>
    <row r="25" spans="1:33" ht="27.75" customHeight="1">
      <c r="A25" s="25">
        <v>17</v>
      </c>
      <c r="B25" s="45">
        <v>3314</v>
      </c>
      <c r="C25" s="192" t="s">
        <v>41</v>
      </c>
      <c r="D25" s="193"/>
      <c r="E25" s="41"/>
      <c r="F25" s="41">
        <v>7</v>
      </c>
      <c r="G25" s="41"/>
      <c r="H25" s="41"/>
      <c r="I25" s="41"/>
      <c r="J25" s="41">
        <v>5</v>
      </c>
      <c r="K25" s="41"/>
      <c r="L25" s="41">
        <v>3</v>
      </c>
      <c r="M25" s="41"/>
      <c r="N25" s="41"/>
      <c r="O25" s="41"/>
      <c r="P25" s="41"/>
      <c r="Q25" s="41"/>
      <c r="R25" s="116"/>
      <c r="S25" s="116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96"/>
      <c r="AF25" s="10">
        <f t="shared" si="1"/>
        <v>15</v>
      </c>
      <c r="AG25" s="48">
        <v>17</v>
      </c>
    </row>
    <row r="26" spans="1:33" ht="27.75" customHeight="1">
      <c r="A26" s="25">
        <v>18</v>
      </c>
      <c r="B26" s="45">
        <v>3319</v>
      </c>
      <c r="C26" s="192" t="s">
        <v>117</v>
      </c>
      <c r="D26" s="193"/>
      <c r="E26" s="41"/>
      <c r="F26" s="41">
        <v>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116"/>
      <c r="S26" s="116"/>
      <c r="T26" s="41"/>
      <c r="U26" s="41"/>
      <c r="V26" s="41"/>
      <c r="W26" s="41"/>
      <c r="X26" s="41">
        <v>10</v>
      </c>
      <c r="Y26" s="41"/>
      <c r="Z26" s="41"/>
      <c r="AA26" s="41"/>
      <c r="AB26" s="41"/>
      <c r="AC26" s="41"/>
      <c r="AD26" s="41"/>
      <c r="AE26" s="96"/>
      <c r="AF26" s="10">
        <f t="shared" si="1"/>
        <v>17</v>
      </c>
      <c r="AG26" s="48">
        <v>18</v>
      </c>
    </row>
    <row r="27" spans="1:33" ht="27.75" customHeight="1">
      <c r="A27" s="25">
        <v>19</v>
      </c>
      <c r="B27" s="45">
        <v>3341</v>
      </c>
      <c r="C27" s="192" t="s">
        <v>118</v>
      </c>
      <c r="D27" s="193"/>
      <c r="E27" s="41"/>
      <c r="F27" s="41"/>
      <c r="G27" s="41"/>
      <c r="H27" s="41"/>
      <c r="I27" s="41"/>
      <c r="J27" s="41"/>
      <c r="K27" s="41"/>
      <c r="L27" s="41">
        <v>3</v>
      </c>
      <c r="M27" s="41"/>
      <c r="N27" s="41"/>
      <c r="O27" s="41"/>
      <c r="P27" s="41"/>
      <c r="Q27" s="41"/>
      <c r="R27" s="116"/>
      <c r="S27" s="116"/>
      <c r="T27" s="41"/>
      <c r="U27" s="41">
        <v>2</v>
      </c>
      <c r="V27" s="41"/>
      <c r="W27" s="41"/>
      <c r="X27" s="41"/>
      <c r="Y27" s="41"/>
      <c r="Z27" s="41"/>
      <c r="AA27" s="41"/>
      <c r="AB27" s="41"/>
      <c r="AC27" s="41"/>
      <c r="AD27" s="41"/>
      <c r="AE27" s="96"/>
      <c r="AF27" s="10">
        <f t="shared" si="1"/>
        <v>5</v>
      </c>
      <c r="AG27" s="48">
        <v>19</v>
      </c>
    </row>
    <row r="28" spans="1:33" ht="27.75" customHeight="1">
      <c r="A28" s="25">
        <v>20</v>
      </c>
      <c r="B28" s="45">
        <v>3399</v>
      </c>
      <c r="C28" s="192" t="s">
        <v>119</v>
      </c>
      <c r="D28" s="19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116"/>
      <c r="S28" s="116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96"/>
      <c r="AF28" s="10">
        <f t="shared" si="1"/>
        <v>0</v>
      </c>
      <c r="AG28" s="48">
        <v>20</v>
      </c>
    </row>
    <row r="29" spans="1:33" ht="27.75" customHeight="1">
      <c r="A29" s="25">
        <v>21</v>
      </c>
      <c r="B29" s="45">
        <v>3419</v>
      </c>
      <c r="C29" s="192" t="s">
        <v>120</v>
      </c>
      <c r="D29" s="193"/>
      <c r="E29" s="41"/>
      <c r="F29" s="41"/>
      <c r="G29" s="41"/>
      <c r="H29" s="41"/>
      <c r="I29" s="41"/>
      <c r="J29" s="41"/>
      <c r="K29" s="41"/>
      <c r="L29" s="41">
        <v>60</v>
      </c>
      <c r="M29" s="41">
        <v>60</v>
      </c>
      <c r="N29" s="41">
        <v>70</v>
      </c>
      <c r="O29" s="41">
        <v>10</v>
      </c>
      <c r="P29" s="41"/>
      <c r="Q29" s="41"/>
      <c r="R29" s="116"/>
      <c r="S29" s="116">
        <v>50</v>
      </c>
      <c r="T29" s="41"/>
      <c r="U29" s="41"/>
      <c r="V29" s="41"/>
      <c r="W29" s="41"/>
      <c r="X29" s="41"/>
      <c r="Y29" s="41">
        <v>15</v>
      </c>
      <c r="Z29" s="41"/>
      <c r="AA29" s="41"/>
      <c r="AB29" s="41"/>
      <c r="AC29" s="41">
        <v>200</v>
      </c>
      <c r="AD29" s="41"/>
      <c r="AE29" s="96"/>
      <c r="AF29" s="10">
        <f t="shared" si="1"/>
        <v>465</v>
      </c>
      <c r="AG29" s="48">
        <v>21</v>
      </c>
    </row>
    <row r="30" spans="1:33" ht="27.75" customHeight="1">
      <c r="A30" s="25">
        <v>22</v>
      </c>
      <c r="B30" s="45">
        <v>3519</v>
      </c>
      <c r="C30" s="192" t="s">
        <v>176</v>
      </c>
      <c r="D30" s="193"/>
      <c r="E30" s="41"/>
      <c r="F30" s="41">
        <v>18</v>
      </c>
      <c r="G30" s="41"/>
      <c r="H30" s="41"/>
      <c r="I30" s="41"/>
      <c r="J30" s="41"/>
      <c r="K30" s="41"/>
      <c r="L30" s="41">
        <v>10</v>
      </c>
      <c r="M30" s="41"/>
      <c r="N30" s="41">
        <v>14</v>
      </c>
      <c r="O30" s="41"/>
      <c r="P30" s="41"/>
      <c r="Q30" s="41"/>
      <c r="R30" s="116"/>
      <c r="S30" s="116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96"/>
      <c r="AF30" s="10">
        <f t="shared" si="1"/>
        <v>42</v>
      </c>
      <c r="AG30" s="48">
        <v>22</v>
      </c>
    </row>
    <row r="31" spans="1:33" ht="27.75" customHeight="1">
      <c r="A31" s="25">
        <v>23</v>
      </c>
      <c r="B31" s="45">
        <v>3631</v>
      </c>
      <c r="C31" s="192" t="s">
        <v>43</v>
      </c>
      <c r="D31" s="193"/>
      <c r="E31" s="41"/>
      <c r="F31" s="41"/>
      <c r="G31" s="41"/>
      <c r="H31" s="41"/>
      <c r="I31" s="41"/>
      <c r="J31" s="41"/>
      <c r="K31" s="41"/>
      <c r="L31" s="41">
        <v>25</v>
      </c>
      <c r="M31" s="41"/>
      <c r="N31" s="41">
        <v>95</v>
      </c>
      <c r="O31" s="41"/>
      <c r="P31" s="41"/>
      <c r="Q31" s="41"/>
      <c r="R31" s="116"/>
      <c r="S31" s="116"/>
      <c r="T31" s="41">
        <v>50</v>
      </c>
      <c r="U31" s="41"/>
      <c r="V31" s="41"/>
      <c r="W31" s="41"/>
      <c r="X31" s="41"/>
      <c r="Y31" s="41"/>
      <c r="Z31" s="41"/>
      <c r="AA31" s="41"/>
      <c r="AB31" s="41"/>
      <c r="AC31" s="41">
        <v>50</v>
      </c>
      <c r="AD31" s="41"/>
      <c r="AE31" s="96"/>
      <c r="AF31" s="10">
        <f t="shared" si="1"/>
        <v>220</v>
      </c>
      <c r="AG31" s="48">
        <v>23</v>
      </c>
    </row>
    <row r="32" spans="1:33" ht="27.75" customHeight="1">
      <c r="A32" s="25">
        <v>24</v>
      </c>
      <c r="B32" s="45">
        <v>3632</v>
      </c>
      <c r="C32" s="192" t="s">
        <v>44</v>
      </c>
      <c r="D32" s="193"/>
      <c r="E32" s="41"/>
      <c r="F32" s="41"/>
      <c r="G32" s="41"/>
      <c r="H32" s="41"/>
      <c r="I32" s="41"/>
      <c r="J32" s="41"/>
      <c r="K32" s="41"/>
      <c r="L32" s="41">
        <v>10</v>
      </c>
      <c r="M32" s="41"/>
      <c r="N32" s="41"/>
      <c r="O32" s="41"/>
      <c r="P32" s="41"/>
      <c r="Q32" s="41"/>
      <c r="R32" s="116"/>
      <c r="S32" s="116"/>
      <c r="T32" s="41"/>
      <c r="U32" s="41"/>
      <c r="V32" s="41"/>
      <c r="W32" s="41"/>
      <c r="X32" s="41"/>
      <c r="Y32" s="41"/>
      <c r="Z32" s="41"/>
      <c r="AA32" s="41"/>
      <c r="AB32" s="41">
        <v>300</v>
      </c>
      <c r="AC32" s="41"/>
      <c r="AD32" s="41"/>
      <c r="AE32" s="96"/>
      <c r="AF32" s="10">
        <f t="shared" si="1"/>
        <v>310</v>
      </c>
      <c r="AG32" s="48">
        <v>24</v>
      </c>
    </row>
    <row r="33" spans="1:33" ht="27.75" customHeight="1">
      <c r="A33" s="25">
        <v>25</v>
      </c>
      <c r="B33" s="45">
        <v>3633</v>
      </c>
      <c r="C33" s="192" t="s">
        <v>121</v>
      </c>
      <c r="D33" s="19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116"/>
      <c r="S33" s="116"/>
      <c r="T33" s="41">
        <v>90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96"/>
      <c r="AF33" s="10">
        <f t="shared" si="1"/>
        <v>90</v>
      </c>
      <c r="AG33" s="48">
        <v>25</v>
      </c>
    </row>
    <row r="34" spans="1:33" ht="27.75" customHeight="1">
      <c r="A34" s="25">
        <v>26</v>
      </c>
      <c r="B34" s="45">
        <v>3635</v>
      </c>
      <c r="C34" s="192" t="s">
        <v>45</v>
      </c>
      <c r="D34" s="19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116"/>
      <c r="S34" s="116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96"/>
      <c r="AF34" s="10">
        <f t="shared" si="1"/>
        <v>0</v>
      </c>
      <c r="AG34" s="48">
        <v>26</v>
      </c>
    </row>
    <row r="35" spans="1:33" ht="27.75" customHeight="1">
      <c r="A35" s="25">
        <v>27</v>
      </c>
      <c r="B35" s="56">
        <v>3639</v>
      </c>
      <c r="C35" s="195" t="s">
        <v>143</v>
      </c>
      <c r="D35" s="19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16"/>
      <c r="S35" s="116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96"/>
      <c r="AF35" s="10">
        <f t="shared" si="1"/>
        <v>0</v>
      </c>
      <c r="AG35" s="48">
        <v>27</v>
      </c>
    </row>
    <row r="36" spans="1:33" ht="27.75" customHeight="1">
      <c r="A36" s="25">
        <v>28</v>
      </c>
      <c r="B36" s="45">
        <v>3722</v>
      </c>
      <c r="C36" s="192" t="s">
        <v>136</v>
      </c>
      <c r="D36" s="193"/>
      <c r="E36" s="41"/>
      <c r="F36" s="41"/>
      <c r="G36" s="41"/>
      <c r="H36" s="41"/>
      <c r="I36" s="41"/>
      <c r="J36" s="41"/>
      <c r="K36" s="41">
        <v>5</v>
      </c>
      <c r="L36" s="41">
        <v>15</v>
      </c>
      <c r="M36" s="41"/>
      <c r="N36" s="41"/>
      <c r="O36" s="41"/>
      <c r="P36" s="41"/>
      <c r="Q36" s="41"/>
      <c r="R36" s="116"/>
      <c r="S36" s="116">
        <v>380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96"/>
      <c r="AF36" s="10">
        <f t="shared" si="1"/>
        <v>400</v>
      </c>
      <c r="AG36" s="48">
        <v>28</v>
      </c>
    </row>
    <row r="37" spans="1:33" ht="27.75" customHeight="1">
      <c r="A37" s="25">
        <v>29</v>
      </c>
      <c r="B37" s="45">
        <v>3726</v>
      </c>
      <c r="C37" s="112" t="s">
        <v>173</v>
      </c>
      <c r="D37" s="113"/>
      <c r="E37" s="41"/>
      <c r="F37" s="41"/>
      <c r="G37" s="41"/>
      <c r="H37" s="41"/>
      <c r="I37" s="41"/>
      <c r="J37" s="41"/>
      <c r="K37" s="41"/>
      <c r="L37" s="41">
        <v>15.31</v>
      </c>
      <c r="M37" s="41"/>
      <c r="N37" s="41"/>
      <c r="O37" s="41">
        <v>15</v>
      </c>
      <c r="P37" s="41"/>
      <c r="Q37" s="41"/>
      <c r="R37" s="116"/>
      <c r="S37" s="116"/>
      <c r="T37" s="41"/>
      <c r="U37" s="41"/>
      <c r="V37" s="41"/>
      <c r="W37" s="41"/>
      <c r="X37" s="41"/>
      <c r="Y37" s="41"/>
      <c r="Z37" s="41"/>
      <c r="AA37" s="41"/>
      <c r="AB37" s="41"/>
      <c r="AC37" s="41">
        <v>95</v>
      </c>
      <c r="AD37" s="41">
        <v>400</v>
      </c>
      <c r="AE37" s="96"/>
      <c r="AF37" s="10">
        <f>SUM(E37:AD37)</f>
        <v>525.31</v>
      </c>
      <c r="AG37" s="48"/>
    </row>
    <row r="38" spans="1:33" ht="27.75" customHeight="1">
      <c r="A38" s="25">
        <v>30</v>
      </c>
      <c r="B38" s="45">
        <v>3745</v>
      </c>
      <c r="C38" s="192" t="s">
        <v>122</v>
      </c>
      <c r="D38" s="193"/>
      <c r="E38" s="41"/>
      <c r="F38" s="41"/>
      <c r="G38" s="41"/>
      <c r="H38" s="41"/>
      <c r="I38" s="41"/>
      <c r="J38" s="41"/>
      <c r="K38" s="41"/>
      <c r="L38" s="41">
        <v>40</v>
      </c>
      <c r="M38" s="41"/>
      <c r="N38" s="41"/>
      <c r="O38" s="41">
        <v>7</v>
      </c>
      <c r="P38" s="41"/>
      <c r="Q38" s="41"/>
      <c r="R38" s="116"/>
      <c r="S38" s="116">
        <v>26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96"/>
      <c r="AF38" s="10">
        <f t="shared" si="1"/>
        <v>73</v>
      </c>
      <c r="AG38" s="48">
        <v>29</v>
      </c>
    </row>
    <row r="39" spans="1:33" ht="27.75" customHeight="1">
      <c r="A39" s="118">
        <v>31</v>
      </c>
      <c r="B39" s="119" t="s">
        <v>5</v>
      </c>
      <c r="C39" s="188" t="s">
        <v>123</v>
      </c>
      <c r="D39" s="189"/>
      <c r="E39" s="120">
        <f>SUM(E20:E38)</f>
        <v>0</v>
      </c>
      <c r="F39" s="120">
        <f aca="true" t="shared" si="3" ref="F39:AE39">SUM(F20:F38)</f>
        <v>32</v>
      </c>
      <c r="G39" s="120">
        <f t="shared" si="3"/>
        <v>0</v>
      </c>
      <c r="H39" s="120">
        <f t="shared" si="3"/>
        <v>0</v>
      </c>
      <c r="I39" s="120">
        <f t="shared" si="3"/>
        <v>0</v>
      </c>
      <c r="J39" s="120">
        <f t="shared" si="3"/>
        <v>5</v>
      </c>
      <c r="K39" s="120">
        <f t="shared" si="3"/>
        <v>5</v>
      </c>
      <c r="L39" s="120">
        <f t="shared" si="3"/>
        <v>181.31</v>
      </c>
      <c r="M39" s="120">
        <f t="shared" si="3"/>
        <v>60</v>
      </c>
      <c r="N39" s="120">
        <f t="shared" si="3"/>
        <v>179</v>
      </c>
      <c r="O39" s="120">
        <f t="shared" si="3"/>
        <v>32</v>
      </c>
      <c r="P39" s="120">
        <f t="shared" si="3"/>
        <v>0</v>
      </c>
      <c r="Q39" s="120">
        <f t="shared" si="3"/>
        <v>0</v>
      </c>
      <c r="R39" s="121">
        <f t="shared" si="3"/>
        <v>0</v>
      </c>
      <c r="S39" s="121">
        <f t="shared" si="3"/>
        <v>456</v>
      </c>
      <c r="T39" s="120">
        <f t="shared" si="3"/>
        <v>140</v>
      </c>
      <c r="U39" s="120">
        <f t="shared" si="3"/>
        <v>2</v>
      </c>
      <c r="V39" s="120">
        <f t="shared" si="3"/>
        <v>0</v>
      </c>
      <c r="W39" s="120">
        <f t="shared" si="3"/>
        <v>0</v>
      </c>
      <c r="X39" s="120">
        <f>SUM(X20:X38)</f>
        <v>10</v>
      </c>
      <c r="Y39" s="120">
        <f>SUM(Y20:Y38)</f>
        <v>15</v>
      </c>
      <c r="Z39" s="120">
        <f t="shared" si="3"/>
        <v>0</v>
      </c>
      <c r="AA39" s="120">
        <f t="shared" si="3"/>
        <v>750</v>
      </c>
      <c r="AB39" s="120">
        <f>SUM(AB20:AB38)</f>
        <v>450</v>
      </c>
      <c r="AC39" s="120">
        <f t="shared" si="3"/>
        <v>395</v>
      </c>
      <c r="AD39" s="120">
        <f t="shared" si="3"/>
        <v>400</v>
      </c>
      <c r="AE39" s="120">
        <f t="shared" si="3"/>
        <v>0</v>
      </c>
      <c r="AF39" s="122">
        <f t="shared" si="1"/>
        <v>3112.31</v>
      </c>
      <c r="AG39" s="123">
        <v>30</v>
      </c>
    </row>
    <row r="40" spans="1:33" ht="27.75" customHeight="1">
      <c r="A40" s="25">
        <v>32</v>
      </c>
      <c r="B40" s="45">
        <v>5512</v>
      </c>
      <c r="C40" s="192" t="s">
        <v>124</v>
      </c>
      <c r="D40" s="193"/>
      <c r="E40" s="41"/>
      <c r="F40" s="41"/>
      <c r="G40" s="41"/>
      <c r="H40" s="41"/>
      <c r="I40" s="41">
        <v>0</v>
      </c>
      <c r="J40" s="41">
        <v>1</v>
      </c>
      <c r="K40" s="41">
        <v>56</v>
      </c>
      <c r="L40" s="41">
        <v>25</v>
      </c>
      <c r="M40" s="41"/>
      <c r="N40" s="41"/>
      <c r="O40" s="41">
        <v>20</v>
      </c>
      <c r="P40" s="41"/>
      <c r="Q40" s="41"/>
      <c r="R40" s="116"/>
      <c r="S40" s="116">
        <v>10</v>
      </c>
      <c r="T40" s="41"/>
      <c r="U40" s="41"/>
      <c r="V40" s="41"/>
      <c r="W40" s="41"/>
      <c r="X40" s="41"/>
      <c r="Y40" s="41">
        <v>15</v>
      </c>
      <c r="Z40" s="41"/>
      <c r="AA40" s="41"/>
      <c r="AB40" s="41"/>
      <c r="AC40" s="41"/>
      <c r="AD40" s="41"/>
      <c r="AE40" s="96"/>
      <c r="AF40" s="10">
        <f t="shared" si="1"/>
        <v>127</v>
      </c>
      <c r="AG40" s="48">
        <v>31</v>
      </c>
    </row>
    <row r="41" spans="1:33" ht="27.75" customHeight="1">
      <c r="A41" s="118">
        <v>33</v>
      </c>
      <c r="B41" s="119" t="s">
        <v>5</v>
      </c>
      <c r="C41" s="188" t="s">
        <v>125</v>
      </c>
      <c r="D41" s="189"/>
      <c r="E41" s="120">
        <f>SUM(E40)</f>
        <v>0</v>
      </c>
      <c r="F41" s="120">
        <f aca="true" t="shared" si="4" ref="F41:AE41">SUM(F40)</f>
        <v>0</v>
      </c>
      <c r="G41" s="120">
        <f t="shared" si="4"/>
        <v>0</v>
      </c>
      <c r="H41" s="120">
        <f t="shared" si="4"/>
        <v>0</v>
      </c>
      <c r="I41" s="120">
        <f t="shared" si="4"/>
        <v>0</v>
      </c>
      <c r="J41" s="120">
        <f t="shared" si="4"/>
        <v>1</v>
      </c>
      <c r="K41" s="120">
        <f t="shared" si="4"/>
        <v>56</v>
      </c>
      <c r="L41" s="120">
        <f t="shared" si="4"/>
        <v>25</v>
      </c>
      <c r="M41" s="120">
        <f t="shared" si="4"/>
        <v>0</v>
      </c>
      <c r="N41" s="120">
        <f t="shared" si="4"/>
        <v>0</v>
      </c>
      <c r="O41" s="120">
        <f t="shared" si="4"/>
        <v>20</v>
      </c>
      <c r="P41" s="120">
        <f t="shared" si="4"/>
        <v>0</v>
      </c>
      <c r="Q41" s="120">
        <f t="shared" si="4"/>
        <v>0</v>
      </c>
      <c r="R41" s="121">
        <f t="shared" si="4"/>
        <v>0</v>
      </c>
      <c r="S41" s="121">
        <f t="shared" si="4"/>
        <v>10</v>
      </c>
      <c r="T41" s="120">
        <f t="shared" si="4"/>
        <v>0</v>
      </c>
      <c r="U41" s="120">
        <f t="shared" si="4"/>
        <v>0</v>
      </c>
      <c r="V41" s="120">
        <f t="shared" si="4"/>
        <v>0</v>
      </c>
      <c r="W41" s="120">
        <f t="shared" si="4"/>
        <v>0</v>
      </c>
      <c r="X41" s="120">
        <f>SUM(X40)</f>
        <v>0</v>
      </c>
      <c r="Y41" s="120">
        <f>SUM(Y40)</f>
        <v>15</v>
      </c>
      <c r="Z41" s="120">
        <f t="shared" si="4"/>
        <v>0</v>
      </c>
      <c r="AA41" s="120">
        <f t="shared" si="4"/>
        <v>0</v>
      </c>
      <c r="AB41" s="120">
        <f>SUM(AB40)</f>
        <v>0</v>
      </c>
      <c r="AC41" s="120">
        <f t="shared" si="4"/>
        <v>0</v>
      </c>
      <c r="AD41" s="120">
        <f t="shared" si="4"/>
        <v>0</v>
      </c>
      <c r="AE41" s="120">
        <f t="shared" si="4"/>
        <v>0</v>
      </c>
      <c r="AF41" s="122">
        <f t="shared" si="1"/>
        <v>127</v>
      </c>
      <c r="AG41" s="123">
        <v>32</v>
      </c>
    </row>
    <row r="42" spans="1:33" ht="27.75" customHeight="1">
      <c r="A42" s="25">
        <v>34</v>
      </c>
      <c r="B42" s="45">
        <v>6112</v>
      </c>
      <c r="C42" s="192" t="s">
        <v>109</v>
      </c>
      <c r="D42" s="193"/>
      <c r="E42" s="24" t="s">
        <v>5</v>
      </c>
      <c r="F42" s="24" t="s">
        <v>5</v>
      </c>
      <c r="G42" s="41">
        <v>650</v>
      </c>
      <c r="H42" s="41">
        <v>125</v>
      </c>
      <c r="I42" s="41">
        <v>65</v>
      </c>
      <c r="J42" s="41"/>
      <c r="K42" s="41"/>
      <c r="L42" s="41"/>
      <c r="M42" s="41"/>
      <c r="N42" s="41"/>
      <c r="O42" s="41"/>
      <c r="P42" s="41"/>
      <c r="Q42" s="41"/>
      <c r="R42" s="116"/>
      <c r="S42" s="116"/>
      <c r="T42" s="41"/>
      <c r="U42" s="41"/>
      <c r="V42" s="41">
        <v>5</v>
      </c>
      <c r="W42" s="41"/>
      <c r="X42" s="41"/>
      <c r="Y42" s="41"/>
      <c r="Z42" s="41"/>
      <c r="AA42" s="41"/>
      <c r="AB42" s="41"/>
      <c r="AC42" s="41"/>
      <c r="AD42" s="41"/>
      <c r="AE42" s="96"/>
      <c r="AF42" s="10">
        <f t="shared" si="1"/>
        <v>845</v>
      </c>
      <c r="AG42" s="48">
        <v>33</v>
      </c>
    </row>
    <row r="43" spans="1:33" ht="27.75" customHeight="1">
      <c r="A43" s="25">
        <v>35</v>
      </c>
      <c r="B43" s="45">
        <v>6171</v>
      </c>
      <c r="C43" s="192" t="s">
        <v>46</v>
      </c>
      <c r="D43" s="193"/>
      <c r="E43" s="41">
        <v>850</v>
      </c>
      <c r="F43" s="41">
        <v>5</v>
      </c>
      <c r="G43" s="41"/>
      <c r="H43" s="41">
        <v>205</v>
      </c>
      <c r="I43" s="41">
        <v>85</v>
      </c>
      <c r="J43" s="41">
        <v>2</v>
      </c>
      <c r="K43" s="41">
        <v>70</v>
      </c>
      <c r="L43" s="41">
        <v>150</v>
      </c>
      <c r="M43" s="41">
        <v>105</v>
      </c>
      <c r="N43" s="41">
        <v>30</v>
      </c>
      <c r="O43" s="41">
        <v>70</v>
      </c>
      <c r="P43" s="41">
        <v>22</v>
      </c>
      <c r="Q43" s="41"/>
      <c r="R43" s="116">
        <v>5</v>
      </c>
      <c r="S43" s="116">
        <v>170</v>
      </c>
      <c r="T43" s="41">
        <v>125</v>
      </c>
      <c r="U43" s="41"/>
      <c r="V43" s="41">
        <v>2</v>
      </c>
      <c r="W43" s="41"/>
      <c r="X43" s="41">
        <v>8</v>
      </c>
      <c r="Y43" s="41"/>
      <c r="Z43" s="41"/>
      <c r="AA43" s="41"/>
      <c r="AB43" s="41"/>
      <c r="AC43" s="41"/>
      <c r="AD43" s="41"/>
      <c r="AE43" s="96"/>
      <c r="AF43" s="10">
        <f t="shared" si="1"/>
        <v>1904</v>
      </c>
      <c r="AG43" s="48">
        <v>34</v>
      </c>
    </row>
    <row r="44" spans="1:33" ht="27.75" customHeight="1">
      <c r="A44" s="25">
        <v>36</v>
      </c>
      <c r="B44" s="45">
        <v>6310</v>
      </c>
      <c r="C44" s="192" t="s">
        <v>126</v>
      </c>
      <c r="D44" s="19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116"/>
      <c r="S44" s="116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96"/>
      <c r="AF44" s="10">
        <f t="shared" si="1"/>
        <v>0</v>
      </c>
      <c r="AG44" s="48">
        <v>35</v>
      </c>
    </row>
    <row r="45" spans="1:33" ht="27.75" customHeight="1">
      <c r="A45" s="25">
        <v>37</v>
      </c>
      <c r="B45" s="46">
        <v>6399</v>
      </c>
      <c r="C45" s="192" t="s">
        <v>127</v>
      </c>
      <c r="D45" s="19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116"/>
      <c r="S45" s="116"/>
      <c r="T45" s="41"/>
      <c r="U45" s="41"/>
      <c r="V45" s="41"/>
      <c r="W45" s="41"/>
      <c r="X45" s="41"/>
      <c r="Y45" s="41"/>
      <c r="Z45" s="41"/>
      <c r="AA45" s="41"/>
      <c r="AB45" s="41">
        <v>850</v>
      </c>
      <c r="AC45" s="41"/>
      <c r="AD45" s="41"/>
      <c r="AE45" s="96"/>
      <c r="AF45" s="10">
        <f t="shared" si="1"/>
        <v>850</v>
      </c>
      <c r="AG45" s="48">
        <v>36</v>
      </c>
    </row>
    <row r="46" spans="1:33" ht="27.75" customHeight="1" thickBot="1">
      <c r="A46" s="25">
        <v>38</v>
      </c>
      <c r="B46" s="45">
        <v>6409</v>
      </c>
      <c r="C46" s="192" t="s">
        <v>94</v>
      </c>
      <c r="D46" s="194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116"/>
      <c r="S46" s="116"/>
      <c r="T46" s="41"/>
      <c r="U46" s="41"/>
      <c r="V46" s="41"/>
      <c r="W46" s="41"/>
      <c r="X46" s="41"/>
      <c r="Y46" s="41">
        <v>26.6</v>
      </c>
      <c r="Z46" s="41">
        <v>9.39</v>
      </c>
      <c r="AA46" s="41"/>
      <c r="AB46" s="41"/>
      <c r="AC46" s="41"/>
      <c r="AD46" s="41"/>
      <c r="AE46" s="96"/>
      <c r="AF46" s="150">
        <f t="shared" si="1"/>
        <v>35.99</v>
      </c>
      <c r="AG46" s="83">
        <v>37</v>
      </c>
    </row>
    <row r="47" spans="1:35" ht="27.75" customHeight="1" thickTop="1">
      <c r="A47" s="118">
        <v>39</v>
      </c>
      <c r="B47" s="119" t="s">
        <v>5</v>
      </c>
      <c r="C47" s="188" t="s">
        <v>128</v>
      </c>
      <c r="D47" s="189"/>
      <c r="E47" s="120">
        <f>SUM(E43:E46)</f>
        <v>850</v>
      </c>
      <c r="F47" s="120">
        <f>SUM(F42:F46)</f>
        <v>5</v>
      </c>
      <c r="G47" s="120">
        <f aca="true" t="shared" si="5" ref="G47:AE47">SUM(G42:G46)</f>
        <v>650</v>
      </c>
      <c r="H47" s="120">
        <f t="shared" si="5"/>
        <v>330</v>
      </c>
      <c r="I47" s="120">
        <f t="shared" si="5"/>
        <v>150</v>
      </c>
      <c r="J47" s="120">
        <f t="shared" si="5"/>
        <v>2</v>
      </c>
      <c r="K47" s="120">
        <f t="shared" si="5"/>
        <v>70</v>
      </c>
      <c r="L47" s="120">
        <f t="shared" si="5"/>
        <v>150</v>
      </c>
      <c r="M47" s="120">
        <f t="shared" si="5"/>
        <v>105</v>
      </c>
      <c r="N47" s="120">
        <f t="shared" si="5"/>
        <v>30</v>
      </c>
      <c r="O47" s="120">
        <f t="shared" si="5"/>
        <v>70</v>
      </c>
      <c r="P47" s="120">
        <f t="shared" si="5"/>
        <v>22</v>
      </c>
      <c r="Q47" s="120">
        <f t="shared" si="5"/>
        <v>0</v>
      </c>
      <c r="R47" s="121">
        <f t="shared" si="5"/>
        <v>5</v>
      </c>
      <c r="S47" s="121">
        <f t="shared" si="5"/>
        <v>170</v>
      </c>
      <c r="T47" s="120">
        <f t="shared" si="5"/>
        <v>125</v>
      </c>
      <c r="U47" s="120">
        <f t="shared" si="5"/>
        <v>0</v>
      </c>
      <c r="V47" s="120">
        <f t="shared" si="5"/>
        <v>7</v>
      </c>
      <c r="W47" s="120">
        <f t="shared" si="5"/>
        <v>0</v>
      </c>
      <c r="X47" s="120">
        <f>SUM(X42:X46)</f>
        <v>8</v>
      </c>
      <c r="Y47" s="120">
        <f>SUM(Y42:Y46)</f>
        <v>26.6</v>
      </c>
      <c r="Z47" s="120">
        <f>SUM(Z42:Z46)</f>
        <v>9.39</v>
      </c>
      <c r="AA47" s="120">
        <f t="shared" si="5"/>
        <v>0</v>
      </c>
      <c r="AB47" s="120">
        <f>SUM(AB42:AB46)</f>
        <v>850</v>
      </c>
      <c r="AC47" s="120">
        <f t="shared" si="5"/>
        <v>0</v>
      </c>
      <c r="AD47" s="120">
        <f t="shared" si="5"/>
        <v>0</v>
      </c>
      <c r="AE47" s="149">
        <f t="shared" si="5"/>
        <v>0</v>
      </c>
      <c r="AF47" s="151">
        <f>SUM(E47:AE47)</f>
        <v>3634.99</v>
      </c>
      <c r="AG47" s="152">
        <v>38</v>
      </c>
      <c r="AH47" s="146"/>
      <c r="AI47" s="146"/>
    </row>
    <row r="48" spans="1:41" ht="27.75" customHeight="1" thickBot="1">
      <c r="A48" s="81">
        <v>40</v>
      </c>
      <c r="B48" s="82"/>
      <c r="C48" s="190" t="s">
        <v>47</v>
      </c>
      <c r="D48" s="191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124"/>
      <c r="S48" s="124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8"/>
      <c r="AF48" s="153">
        <f t="shared" si="1"/>
        <v>0</v>
      </c>
      <c r="AG48" s="148">
        <v>39</v>
      </c>
      <c r="AH48" s="146"/>
      <c r="AI48" s="146"/>
      <c r="AJ48" s="146"/>
      <c r="AK48" s="146"/>
      <c r="AL48" s="146"/>
      <c r="AM48" s="146"/>
      <c r="AN48" s="146"/>
      <c r="AO48" s="146"/>
    </row>
    <row r="49" spans="1:41" s="84" customFormat="1" ht="24.75" customHeight="1" thickTop="1">
      <c r="A49" s="182" t="s">
        <v>129</v>
      </c>
      <c r="B49" s="183"/>
      <c r="C49" s="183"/>
      <c r="D49" s="184"/>
      <c r="E49" s="169">
        <f>E11+E19+E39+E41+E47+E48</f>
        <v>955</v>
      </c>
      <c r="F49" s="169">
        <f>F11+F19+F39+F41+F47+F48</f>
        <v>37</v>
      </c>
      <c r="G49" s="169">
        <f aca="true" t="shared" si="6" ref="G49:AD49">G11+G19+G39+G41+G47+G48</f>
        <v>650</v>
      </c>
      <c r="H49" s="169">
        <f t="shared" si="6"/>
        <v>357</v>
      </c>
      <c r="I49" s="169">
        <f t="shared" si="6"/>
        <v>160</v>
      </c>
      <c r="J49" s="169">
        <f t="shared" si="6"/>
        <v>8</v>
      </c>
      <c r="K49" s="169">
        <f t="shared" si="6"/>
        <v>131</v>
      </c>
      <c r="L49" s="169">
        <f t="shared" si="6"/>
        <v>416.31</v>
      </c>
      <c r="M49" s="169">
        <f t="shared" si="6"/>
        <v>165</v>
      </c>
      <c r="N49" s="169">
        <f t="shared" si="6"/>
        <v>329</v>
      </c>
      <c r="O49" s="169">
        <f t="shared" si="6"/>
        <v>142</v>
      </c>
      <c r="P49" s="169">
        <f t="shared" si="6"/>
        <v>22</v>
      </c>
      <c r="Q49" s="169">
        <f t="shared" si="6"/>
        <v>6</v>
      </c>
      <c r="R49" s="169">
        <f t="shared" si="6"/>
        <v>5</v>
      </c>
      <c r="S49" s="169">
        <f t="shared" si="6"/>
        <v>755</v>
      </c>
      <c r="T49" s="169">
        <f t="shared" si="6"/>
        <v>490</v>
      </c>
      <c r="U49" s="169">
        <f t="shared" si="6"/>
        <v>2</v>
      </c>
      <c r="V49" s="169">
        <f t="shared" si="6"/>
        <v>7</v>
      </c>
      <c r="W49" s="169">
        <f t="shared" si="6"/>
        <v>5</v>
      </c>
      <c r="X49" s="169">
        <f t="shared" si="6"/>
        <v>18</v>
      </c>
      <c r="Y49" s="169">
        <f t="shared" si="6"/>
        <v>56.6</v>
      </c>
      <c r="Z49" s="169">
        <f t="shared" si="6"/>
        <v>9.39</v>
      </c>
      <c r="AA49" s="169">
        <f t="shared" si="6"/>
        <v>750</v>
      </c>
      <c r="AB49" s="169">
        <f t="shared" si="6"/>
        <v>1975</v>
      </c>
      <c r="AC49" s="169">
        <f t="shared" si="6"/>
        <v>630</v>
      </c>
      <c r="AD49" s="169">
        <f t="shared" si="6"/>
        <v>400</v>
      </c>
      <c r="AE49" s="171">
        <f>AE11+AE19+AE39+AE41+AE47+AE48</f>
        <v>20</v>
      </c>
      <c r="AF49" s="210">
        <f>SUM(AF9+AF10+AF12+AF13+AF14+AF15+AF16+AF17+AF18+AF20+AF21+AF22+AF23+AF24+AF25+AF26+AF27+AF28+AF29+AF30+AF31+AF32+AF33+AF34+AF35+AF36+AF37+AF38+AF40+AF42+AF43+AF44+AF45+AF46)</f>
        <v>8501.3</v>
      </c>
      <c r="AG49" s="211"/>
      <c r="AH49" s="85"/>
      <c r="AI49" s="85"/>
      <c r="AJ49" s="85"/>
      <c r="AK49" s="85"/>
      <c r="AL49" s="85"/>
      <c r="AM49" s="85"/>
      <c r="AN49" s="85"/>
      <c r="AO49" s="85"/>
    </row>
    <row r="50" spans="1:33" s="85" customFormat="1" ht="24.75" customHeight="1" thickBot="1">
      <c r="A50" s="185" t="s">
        <v>149</v>
      </c>
      <c r="B50" s="186"/>
      <c r="C50" s="186"/>
      <c r="D50" s="187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2"/>
      <c r="AF50" s="212"/>
      <c r="AG50" s="213"/>
    </row>
    <row r="51" spans="1:33" ht="16.5" thickBot="1" thickTop="1">
      <c r="A51" s="1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47"/>
      <c r="AG51" s="12"/>
    </row>
    <row r="52" spans="30:33" ht="45.75" customHeight="1">
      <c r="AD52" s="140"/>
      <c r="AE52" s="140"/>
      <c r="AF52" s="141" t="s">
        <v>202</v>
      </c>
      <c r="AG52" s="143">
        <f>SUM(AF47+AF41+AF39+AF19+AF11)</f>
        <v>8501.3</v>
      </c>
    </row>
    <row r="53" spans="30:33" ht="34.5" customHeight="1" thickBot="1">
      <c r="AD53" s="140"/>
      <c r="AE53" s="140"/>
      <c r="AF53" s="142" t="s">
        <v>203</v>
      </c>
      <c r="AG53" s="144">
        <f>SUM(E49:AE50)</f>
        <v>8501.3</v>
      </c>
    </row>
  </sheetData>
  <sheetProtection/>
  <mergeCells count="101">
    <mergeCell ref="AF49:AG50"/>
    <mergeCell ref="AA3:AA7"/>
    <mergeCell ref="AB3:AB7"/>
    <mergeCell ref="AC3:AC7"/>
    <mergeCell ref="AD3:AD7"/>
    <mergeCell ref="E3:E7"/>
    <mergeCell ref="F3:F7"/>
    <mergeCell ref="G3:G7"/>
    <mergeCell ref="H3:H7"/>
    <mergeCell ref="I3:I7"/>
    <mergeCell ref="AE3:AE7"/>
    <mergeCell ref="AG3:AG8"/>
    <mergeCell ref="AF3:AF8"/>
    <mergeCell ref="T3:T7"/>
    <mergeCell ref="U3:U7"/>
    <mergeCell ref="V3:V7"/>
    <mergeCell ref="W3:W7"/>
    <mergeCell ref="X3:X7"/>
    <mergeCell ref="Y3:Y7"/>
    <mergeCell ref="Z3:Z7"/>
    <mergeCell ref="O3:O7"/>
    <mergeCell ref="P3:P7"/>
    <mergeCell ref="Q3:Q7"/>
    <mergeCell ref="R3:R7"/>
    <mergeCell ref="S3:S7"/>
    <mergeCell ref="B3:B8"/>
    <mergeCell ref="K3:K7"/>
    <mergeCell ref="L3:L7"/>
    <mergeCell ref="M3:M7"/>
    <mergeCell ref="N3:N7"/>
    <mergeCell ref="C11:D11"/>
    <mergeCell ref="J3:J7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8:D38"/>
    <mergeCell ref="C39:D39"/>
    <mergeCell ref="C40:D40"/>
    <mergeCell ref="C41:D41"/>
    <mergeCell ref="C33:D33"/>
    <mergeCell ref="C34:D34"/>
    <mergeCell ref="C36:D36"/>
    <mergeCell ref="C35:D35"/>
    <mergeCell ref="C47:D47"/>
    <mergeCell ref="C48:D48"/>
    <mergeCell ref="C42:D42"/>
    <mergeCell ref="C43:D43"/>
    <mergeCell ref="C44:D44"/>
    <mergeCell ref="C45:D45"/>
    <mergeCell ref="C46:D46"/>
    <mergeCell ref="I49:I50"/>
    <mergeCell ref="J49:J50"/>
    <mergeCell ref="K49:K50"/>
    <mergeCell ref="L49:L50"/>
    <mergeCell ref="E49:E50"/>
    <mergeCell ref="F49:F50"/>
    <mergeCell ref="G49:G50"/>
    <mergeCell ref="H49:H50"/>
    <mergeCell ref="Q49:Q50"/>
    <mergeCell ref="R49:R50"/>
    <mergeCell ref="M49:M50"/>
    <mergeCell ref="N49:N50"/>
    <mergeCell ref="O49:O50"/>
    <mergeCell ref="P49:P50"/>
    <mergeCell ref="Z49:Z50"/>
    <mergeCell ref="AA49:AA50"/>
    <mergeCell ref="S49:S50"/>
    <mergeCell ref="T49:T50"/>
    <mergeCell ref="U49:U50"/>
    <mergeCell ref="X49:X50"/>
    <mergeCell ref="Y49:Y50"/>
    <mergeCell ref="AD49:AD50"/>
    <mergeCell ref="AE49:AE50"/>
    <mergeCell ref="AB49:AB50"/>
    <mergeCell ref="A3:A8"/>
    <mergeCell ref="C3:D8"/>
    <mergeCell ref="A49:D49"/>
    <mergeCell ref="A50:D50"/>
    <mergeCell ref="AC49:AC50"/>
    <mergeCell ref="V49:V50"/>
    <mergeCell ref="W49:W50"/>
  </mergeCells>
  <printOptions/>
  <pageMargins left="0.25" right="0.25" top="0.75" bottom="0.75" header="0.3" footer="0.3"/>
  <pageSetup fitToHeight="1" fitToWidth="1" horizontalDpi="600" verticalDpi="600" orientation="landscape" paperSize="8" scale="55" r:id="rId1"/>
  <rowBreaks count="1" manualBreakCount="1">
    <brk id="50" max="35" man="1"/>
  </rowBreaks>
  <colBreaks count="1" manualBreakCount="1">
    <brk id="33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J13" sqref="J13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141</v>
      </c>
      <c r="B1" s="39"/>
      <c r="C1" s="39"/>
      <c r="D1" s="39"/>
      <c r="E1" s="39"/>
    </row>
    <row r="2" ht="15">
      <c r="A2" s="3"/>
    </row>
    <row r="3" spans="1:10" ht="23.25">
      <c r="A3" s="156" t="s">
        <v>158</v>
      </c>
      <c r="B3" s="156"/>
      <c r="C3" s="156"/>
      <c r="D3" s="156"/>
      <c r="E3" s="156"/>
      <c r="F3" s="156"/>
      <c r="G3" s="156"/>
      <c r="H3" s="8"/>
      <c r="I3" s="8"/>
      <c r="J3" s="8"/>
    </row>
    <row r="5" spans="1:10" ht="12.75">
      <c r="A5" s="230" t="s">
        <v>151</v>
      </c>
      <c r="B5" s="230"/>
      <c r="C5" s="230"/>
      <c r="D5" s="230"/>
      <c r="E5" s="230"/>
      <c r="F5" s="230"/>
      <c r="G5" s="9"/>
      <c r="H5" s="9"/>
      <c r="I5" s="9"/>
      <c r="J5" s="9"/>
    </row>
    <row r="7" spans="1:5" ht="18">
      <c r="A7" s="47" t="s">
        <v>154</v>
      </c>
      <c r="E7" s="107"/>
    </row>
    <row r="10" ht="13.5" thickBot="1"/>
    <row r="11" spans="1:6" s="59" customFormat="1" ht="12.75" customHeight="1" thickTop="1">
      <c r="A11" s="227" t="s">
        <v>48</v>
      </c>
      <c r="B11" s="58" t="s">
        <v>18</v>
      </c>
      <c r="C11" s="231" t="s">
        <v>19</v>
      </c>
      <c r="D11" s="232"/>
      <c r="E11" s="221" t="s">
        <v>144</v>
      </c>
      <c r="F11" s="224" t="s">
        <v>22</v>
      </c>
    </row>
    <row r="12" spans="1:6" s="59" customFormat="1" ht="12.75" customHeight="1">
      <c r="A12" s="228"/>
      <c r="B12" s="60" t="s">
        <v>20</v>
      </c>
      <c r="C12" s="233" t="s">
        <v>21</v>
      </c>
      <c r="D12" s="234"/>
      <c r="E12" s="222"/>
      <c r="F12" s="225"/>
    </row>
    <row r="13" spans="1:6" s="59" customFormat="1" ht="12.75" customHeight="1" thickBot="1">
      <c r="A13" s="229"/>
      <c r="B13" s="61" t="s">
        <v>23</v>
      </c>
      <c r="C13" s="235" t="s">
        <v>24</v>
      </c>
      <c r="D13" s="236"/>
      <c r="E13" s="223"/>
      <c r="F13" s="226"/>
    </row>
    <row r="14" spans="1:6" ht="17.25" customHeight="1">
      <c r="A14" s="10"/>
      <c r="B14" s="6"/>
      <c r="C14" s="216"/>
      <c r="D14" s="217"/>
      <c r="E14" s="5"/>
      <c r="F14" s="102"/>
    </row>
    <row r="15" spans="1:6" ht="17.25" customHeight="1">
      <c r="A15" s="11"/>
      <c r="B15" s="5"/>
      <c r="C15" s="218"/>
      <c r="D15" s="219"/>
      <c r="E15" s="5"/>
      <c r="F15" s="102"/>
    </row>
    <row r="16" spans="1:6" ht="17.25" customHeight="1">
      <c r="A16" s="11"/>
      <c r="B16" s="6"/>
      <c r="C16" s="214"/>
      <c r="D16" s="215"/>
      <c r="E16" s="6"/>
      <c r="F16" s="103"/>
    </row>
    <row r="17" spans="1:6" ht="17.25" customHeight="1">
      <c r="A17" s="10"/>
      <c r="B17" s="6"/>
      <c r="C17" s="214"/>
      <c r="D17" s="215"/>
      <c r="E17" s="6"/>
      <c r="F17" s="103"/>
    </row>
    <row r="18" spans="1:6" ht="17.25" customHeight="1">
      <c r="A18" s="11"/>
      <c r="B18" s="5"/>
      <c r="C18" s="214"/>
      <c r="D18" s="215"/>
      <c r="E18" s="5"/>
      <c r="F18" s="103"/>
    </row>
    <row r="19" spans="1:6" ht="17.25" customHeight="1">
      <c r="A19" s="10"/>
      <c r="B19" s="6"/>
      <c r="C19" s="214"/>
      <c r="D19" s="215"/>
      <c r="E19" s="6"/>
      <c r="F19" s="103"/>
    </row>
    <row r="20" spans="1:6" ht="17.25" customHeight="1">
      <c r="A20" s="10"/>
      <c r="B20" s="6"/>
      <c r="C20" s="218"/>
      <c r="D20" s="219"/>
      <c r="E20" s="6"/>
      <c r="F20" s="103"/>
    </row>
    <row r="21" spans="1:6" ht="17.25" customHeight="1">
      <c r="A21" s="10"/>
      <c r="B21" s="6"/>
      <c r="C21" s="214"/>
      <c r="D21" s="215"/>
      <c r="E21" s="6"/>
      <c r="F21" s="103"/>
    </row>
    <row r="22" spans="1:6" ht="17.25" customHeight="1">
      <c r="A22" s="10"/>
      <c r="B22" s="6"/>
      <c r="C22" s="214"/>
      <c r="D22" s="215"/>
      <c r="E22" s="6"/>
      <c r="F22" s="103"/>
    </row>
    <row r="23" spans="1:6" ht="17.25" customHeight="1">
      <c r="A23" s="10"/>
      <c r="B23" s="6"/>
      <c r="C23" s="214"/>
      <c r="D23" s="215"/>
      <c r="E23" s="6"/>
      <c r="F23" s="103"/>
    </row>
    <row r="24" spans="1:6" ht="17.25" customHeight="1">
      <c r="A24" s="10"/>
      <c r="B24" s="6"/>
      <c r="C24" s="218"/>
      <c r="D24" s="219"/>
      <c r="E24" s="6"/>
      <c r="F24" s="102"/>
    </row>
    <row r="25" spans="1:6" ht="17.25" customHeight="1">
      <c r="A25" s="11"/>
      <c r="B25" s="5"/>
      <c r="C25" s="218"/>
      <c r="D25" s="219"/>
      <c r="E25" s="5"/>
      <c r="F25" s="102"/>
    </row>
    <row r="26" spans="1:6" ht="17.25" customHeight="1">
      <c r="A26" s="11"/>
      <c r="B26" s="5"/>
      <c r="C26" s="218"/>
      <c r="D26" s="219"/>
      <c r="E26" s="5"/>
      <c r="F26" s="102"/>
    </row>
    <row r="27" spans="1:6" ht="17.25" customHeight="1">
      <c r="A27" s="11"/>
      <c r="B27" s="5"/>
      <c r="C27" s="218"/>
      <c r="D27" s="219"/>
      <c r="E27" s="5"/>
      <c r="F27" s="102"/>
    </row>
    <row r="28" spans="1:6" ht="17.25" customHeight="1">
      <c r="A28" s="11"/>
      <c r="B28" s="5"/>
      <c r="C28" s="218"/>
      <c r="D28" s="219"/>
      <c r="E28" s="5"/>
      <c r="F28" s="102"/>
    </row>
    <row r="29" spans="1:6" ht="17.25" customHeight="1">
      <c r="A29" s="11"/>
      <c r="B29" s="5"/>
      <c r="C29" s="218"/>
      <c r="D29" s="219"/>
      <c r="E29" s="5"/>
      <c r="F29" s="102"/>
    </row>
    <row r="30" spans="1:6" ht="17.25" customHeight="1">
      <c r="A30" s="11"/>
      <c r="B30" s="5"/>
      <c r="C30" s="218"/>
      <c r="D30" s="219"/>
      <c r="E30" s="5"/>
      <c r="F30" s="102"/>
    </row>
    <row r="31" spans="1:6" ht="17.25" customHeight="1">
      <c r="A31" s="11"/>
      <c r="B31" s="5"/>
      <c r="C31" s="218"/>
      <c r="D31" s="219"/>
      <c r="E31" s="5"/>
      <c r="F31" s="102"/>
    </row>
    <row r="32" spans="1:6" ht="17.25" customHeight="1">
      <c r="A32" s="11"/>
      <c r="B32" s="5"/>
      <c r="C32" s="218"/>
      <c r="D32" s="219"/>
      <c r="E32" s="5"/>
      <c r="F32" s="102"/>
    </row>
    <row r="33" spans="1:6" ht="17.25" customHeight="1">
      <c r="A33" s="11"/>
      <c r="B33" s="5"/>
      <c r="C33" s="218"/>
      <c r="D33" s="219"/>
      <c r="E33" s="5"/>
      <c r="F33" s="102"/>
    </row>
    <row r="34" spans="1:6" ht="17.25" customHeight="1">
      <c r="A34" s="11"/>
      <c r="B34" s="5"/>
      <c r="C34" s="218"/>
      <c r="D34" s="219"/>
      <c r="E34" s="5"/>
      <c r="F34" s="102"/>
    </row>
    <row r="35" spans="1:6" ht="17.25" customHeight="1">
      <c r="A35" s="11"/>
      <c r="B35" s="5"/>
      <c r="C35" s="13"/>
      <c r="D35" s="14"/>
      <c r="E35" s="5"/>
      <c r="F35" s="102"/>
    </row>
    <row r="36" spans="1:6" ht="17.25" customHeight="1">
      <c r="A36" s="11"/>
      <c r="B36" s="5"/>
      <c r="C36" s="13"/>
      <c r="D36" s="14"/>
      <c r="E36" s="5"/>
      <c r="F36" s="102"/>
    </row>
    <row r="37" spans="1:6" ht="17.25" customHeight="1">
      <c r="A37" s="11"/>
      <c r="B37" s="5"/>
      <c r="C37" s="13"/>
      <c r="D37" s="14"/>
      <c r="E37" s="5"/>
      <c r="F37" s="102"/>
    </row>
    <row r="38" spans="1:6" ht="17.25" customHeight="1">
      <c r="A38" s="11"/>
      <c r="B38" s="5"/>
      <c r="C38" s="13"/>
      <c r="D38" s="14"/>
      <c r="E38" s="5"/>
      <c r="F38" s="102"/>
    </row>
    <row r="39" spans="1:6" ht="17.25" customHeight="1">
      <c r="A39" s="11"/>
      <c r="B39" s="5"/>
      <c r="C39" s="13"/>
      <c r="D39" s="14"/>
      <c r="E39" s="5"/>
      <c r="F39" s="102"/>
    </row>
    <row r="40" spans="1:6" ht="17.25" customHeight="1">
      <c r="A40" s="11"/>
      <c r="B40" s="5"/>
      <c r="C40" s="218"/>
      <c r="D40" s="219"/>
      <c r="E40" s="5"/>
      <c r="F40" s="102"/>
    </row>
    <row r="41" spans="1:6" ht="17.25" customHeight="1">
      <c r="A41" s="11"/>
      <c r="B41" s="5"/>
      <c r="C41" s="218"/>
      <c r="D41" s="219"/>
      <c r="E41" s="5"/>
      <c r="F41" s="102"/>
    </row>
    <row r="42" spans="1:6" ht="19.5" customHeight="1">
      <c r="A42" s="11"/>
      <c r="B42" s="5"/>
      <c r="C42" s="218"/>
      <c r="D42" s="219"/>
      <c r="E42" s="5"/>
      <c r="F42" s="102"/>
    </row>
    <row r="43" spans="1:6" s="57" customFormat="1" ht="18" customHeight="1" thickBot="1">
      <c r="A43" s="95"/>
      <c r="B43" s="220" t="s">
        <v>86</v>
      </c>
      <c r="C43" s="220"/>
      <c r="D43" s="220"/>
      <c r="E43" s="80"/>
      <c r="F43" s="104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90" zoomScaleNormal="90" zoomScalePageLayoutView="0" workbookViewId="0" topLeftCell="A4">
      <selection activeCell="V33" sqref="V33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7" t="s">
        <v>155</v>
      </c>
      <c r="B1" s="49"/>
      <c r="C1" s="49"/>
      <c r="D1" s="49"/>
      <c r="E1" s="49"/>
      <c r="F1" s="50"/>
      <c r="G1" s="39"/>
      <c r="H1" s="39"/>
      <c r="I1" s="108"/>
      <c r="J1" s="39"/>
      <c r="K1" s="39"/>
      <c r="L1" s="39"/>
    </row>
    <row r="2" ht="13.5" thickBot="1"/>
    <row r="3" spans="1:20" s="57" customFormat="1" ht="13.5" customHeight="1" thickTop="1">
      <c r="A3" s="227" t="s">
        <v>106</v>
      </c>
      <c r="B3" s="68"/>
      <c r="C3" s="264"/>
      <c r="D3" s="265"/>
      <c r="E3" s="89" t="s">
        <v>51</v>
      </c>
      <c r="F3" s="62" t="s">
        <v>51</v>
      </c>
      <c r="G3" s="69" t="s">
        <v>96</v>
      </c>
      <c r="H3" s="62" t="s">
        <v>51</v>
      </c>
      <c r="I3" s="62" t="s">
        <v>51</v>
      </c>
      <c r="J3" s="62" t="s">
        <v>51</v>
      </c>
      <c r="K3" s="62" t="s">
        <v>32</v>
      </c>
      <c r="L3" s="62" t="s">
        <v>70</v>
      </c>
      <c r="M3" s="62" t="s">
        <v>51</v>
      </c>
      <c r="N3" s="62" t="s">
        <v>73</v>
      </c>
      <c r="O3" s="248"/>
      <c r="P3" s="248"/>
      <c r="Q3" s="248"/>
      <c r="R3" s="70"/>
      <c r="S3" s="256"/>
      <c r="T3" s="241" t="s">
        <v>3</v>
      </c>
    </row>
    <row r="4" spans="1:20" s="57" customFormat="1" ht="12.75" customHeight="1">
      <c r="A4" s="239"/>
      <c r="B4" s="71"/>
      <c r="C4" s="259"/>
      <c r="D4" s="260"/>
      <c r="E4" s="90" t="s">
        <v>52</v>
      </c>
      <c r="F4" s="63" t="s">
        <v>56</v>
      </c>
      <c r="G4" s="73" t="s">
        <v>88</v>
      </c>
      <c r="H4" s="63" t="s">
        <v>60</v>
      </c>
      <c r="I4" s="63" t="s">
        <v>60</v>
      </c>
      <c r="J4" s="63" t="s">
        <v>64</v>
      </c>
      <c r="K4" s="63" t="s">
        <v>98</v>
      </c>
      <c r="L4" s="63" t="s">
        <v>71</v>
      </c>
      <c r="M4" s="63" t="s">
        <v>56</v>
      </c>
      <c r="N4" s="63" t="s">
        <v>74</v>
      </c>
      <c r="O4" s="249"/>
      <c r="P4" s="249"/>
      <c r="Q4" s="249"/>
      <c r="R4" s="74"/>
      <c r="S4" s="257"/>
      <c r="T4" s="242"/>
    </row>
    <row r="5" spans="1:20" s="57" customFormat="1" ht="12.75" customHeight="1">
      <c r="A5" s="239"/>
      <c r="B5" s="72" t="s">
        <v>27</v>
      </c>
      <c r="C5" s="259" t="s">
        <v>29</v>
      </c>
      <c r="D5" s="260"/>
      <c r="E5" s="90" t="s">
        <v>53</v>
      </c>
      <c r="F5" s="63" t="s">
        <v>57</v>
      </c>
      <c r="G5" s="73" t="s">
        <v>97</v>
      </c>
      <c r="H5" s="63" t="s">
        <v>61</v>
      </c>
      <c r="I5" s="63" t="s">
        <v>62</v>
      </c>
      <c r="J5" s="63" t="s">
        <v>65</v>
      </c>
      <c r="K5" s="63" t="s">
        <v>60</v>
      </c>
      <c r="L5" s="63" t="s">
        <v>72</v>
      </c>
      <c r="M5" s="63" t="s">
        <v>100</v>
      </c>
      <c r="N5" s="63" t="s">
        <v>75</v>
      </c>
      <c r="O5" s="249"/>
      <c r="P5" s="249"/>
      <c r="Q5" s="249"/>
      <c r="R5" s="74"/>
      <c r="S5" s="257"/>
      <c r="T5" s="242"/>
    </row>
    <row r="6" spans="1:20" s="57" customFormat="1" ht="12.75" customHeight="1">
      <c r="A6" s="228"/>
      <c r="B6" s="63" t="s">
        <v>28</v>
      </c>
      <c r="C6" s="263" t="s">
        <v>30</v>
      </c>
      <c r="D6" s="260"/>
      <c r="E6" s="90" t="s">
        <v>54</v>
      </c>
      <c r="F6" s="63" t="s">
        <v>58</v>
      </c>
      <c r="G6" s="73"/>
      <c r="H6" s="64"/>
      <c r="I6" s="63" t="s">
        <v>63</v>
      </c>
      <c r="J6" s="63" t="s">
        <v>66</v>
      </c>
      <c r="K6" s="63" t="s">
        <v>69</v>
      </c>
      <c r="L6" s="65" t="s">
        <v>99</v>
      </c>
      <c r="M6" s="63" t="s">
        <v>139</v>
      </c>
      <c r="N6" s="63" t="s">
        <v>101</v>
      </c>
      <c r="O6" s="249"/>
      <c r="P6" s="249"/>
      <c r="Q6" s="249"/>
      <c r="R6" s="74"/>
      <c r="S6" s="257"/>
      <c r="T6" s="242"/>
    </row>
    <row r="7" spans="1:20" s="57" customFormat="1" ht="12.75" customHeight="1">
      <c r="A7" s="228"/>
      <c r="B7" s="63" t="s">
        <v>50</v>
      </c>
      <c r="C7" s="259" t="s">
        <v>31</v>
      </c>
      <c r="D7" s="260"/>
      <c r="E7" s="90" t="s">
        <v>55</v>
      </c>
      <c r="F7" s="63" t="s">
        <v>59</v>
      </c>
      <c r="G7" s="75"/>
      <c r="H7" s="64"/>
      <c r="I7" s="63" t="s">
        <v>170</v>
      </c>
      <c r="J7" s="63" t="s">
        <v>67</v>
      </c>
      <c r="K7" s="64"/>
      <c r="L7" s="64"/>
      <c r="M7" s="63" t="s">
        <v>87</v>
      </c>
      <c r="N7" s="63" t="s">
        <v>34</v>
      </c>
      <c r="O7" s="249"/>
      <c r="P7" s="249"/>
      <c r="Q7" s="249"/>
      <c r="R7" s="74"/>
      <c r="S7" s="257"/>
      <c r="T7" s="242"/>
    </row>
    <row r="8" spans="1:20" s="57" customFormat="1" ht="12.75" customHeight="1">
      <c r="A8" s="228"/>
      <c r="B8" s="76" t="s">
        <v>23</v>
      </c>
      <c r="C8" s="261"/>
      <c r="D8" s="262"/>
      <c r="E8" s="91"/>
      <c r="F8" s="67"/>
      <c r="G8" s="77"/>
      <c r="H8" s="67"/>
      <c r="I8" s="24"/>
      <c r="J8" s="24" t="s">
        <v>68</v>
      </c>
      <c r="K8" s="67"/>
      <c r="L8" s="67"/>
      <c r="M8" s="66" t="s">
        <v>69</v>
      </c>
      <c r="N8" s="66" t="s">
        <v>102</v>
      </c>
      <c r="O8" s="250"/>
      <c r="P8" s="250"/>
      <c r="Q8" s="250"/>
      <c r="R8" s="78"/>
      <c r="S8" s="258"/>
      <c r="T8" s="242"/>
    </row>
    <row r="9" spans="1:20" s="59" customFormat="1" ht="16.5" thickBot="1">
      <c r="A9" s="240"/>
      <c r="B9" s="79"/>
      <c r="C9" s="244"/>
      <c r="D9" s="245"/>
      <c r="E9" s="92">
        <v>2111</v>
      </c>
      <c r="F9" s="93">
        <v>2112</v>
      </c>
      <c r="G9" s="93">
        <v>2122</v>
      </c>
      <c r="H9" s="93">
        <v>2131</v>
      </c>
      <c r="I9" s="93">
        <v>2132</v>
      </c>
      <c r="J9" s="93">
        <v>2133</v>
      </c>
      <c r="K9" s="93">
        <v>2139</v>
      </c>
      <c r="L9" s="93">
        <v>2141</v>
      </c>
      <c r="M9" s="93">
        <v>2310</v>
      </c>
      <c r="N9" s="93">
        <v>2324</v>
      </c>
      <c r="O9" s="93" t="s">
        <v>76</v>
      </c>
      <c r="P9" s="93" t="s">
        <v>77</v>
      </c>
      <c r="Q9" s="93" t="s">
        <v>78</v>
      </c>
      <c r="R9" s="93" t="s">
        <v>103</v>
      </c>
      <c r="S9" s="94"/>
      <c r="T9" s="243"/>
    </row>
    <row r="10" spans="1:20" ht="22.5" customHeight="1">
      <c r="A10" s="25">
        <v>1</v>
      </c>
      <c r="B10" s="106">
        <v>1019</v>
      </c>
      <c r="C10" s="246" t="s">
        <v>130</v>
      </c>
      <c r="D10" s="247"/>
      <c r="E10" s="41"/>
      <c r="F10" s="41"/>
      <c r="G10" s="41"/>
      <c r="H10" s="110">
        <v>40000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96"/>
      <c r="T10" s="99">
        <f>SUM(E10:S10)</f>
        <v>40000</v>
      </c>
    </row>
    <row r="11" spans="1:20" ht="22.5" customHeight="1">
      <c r="A11" s="25">
        <v>2</v>
      </c>
      <c r="B11" s="21">
        <v>1032</v>
      </c>
      <c r="C11" s="237" t="s">
        <v>93</v>
      </c>
      <c r="D11" s="23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96"/>
      <c r="T11" s="99">
        <f aca="true" t="shared" si="0" ref="T11:T33">SUM(E11:S11)</f>
        <v>0</v>
      </c>
    </row>
    <row r="12" spans="1:20" ht="22.5" customHeight="1">
      <c r="A12" s="25">
        <v>3</v>
      </c>
      <c r="B12" s="21">
        <v>1037</v>
      </c>
      <c r="C12" s="237" t="s">
        <v>79</v>
      </c>
      <c r="D12" s="238"/>
      <c r="E12" s="110">
        <v>800000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96"/>
      <c r="T12" s="99">
        <f t="shared" si="0"/>
        <v>800000</v>
      </c>
    </row>
    <row r="13" spans="1:20" ht="22.5" customHeight="1">
      <c r="A13" s="25">
        <v>4</v>
      </c>
      <c r="B13" s="106">
        <v>2141</v>
      </c>
      <c r="C13" s="237" t="s">
        <v>146</v>
      </c>
      <c r="D13" s="23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96"/>
      <c r="T13" s="99">
        <f t="shared" si="0"/>
        <v>0</v>
      </c>
    </row>
    <row r="14" spans="1:20" ht="22.5" customHeight="1">
      <c r="A14" s="25">
        <v>5</v>
      </c>
      <c r="B14" s="106">
        <v>2143</v>
      </c>
      <c r="C14" s="246" t="s">
        <v>147</v>
      </c>
      <c r="D14" s="24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96"/>
      <c r="T14" s="99">
        <f t="shared" si="0"/>
        <v>0</v>
      </c>
    </row>
    <row r="15" spans="1:20" ht="22.5" customHeight="1">
      <c r="A15" s="25">
        <v>6</v>
      </c>
      <c r="B15" s="21">
        <v>2310</v>
      </c>
      <c r="C15" s="237" t="s">
        <v>38</v>
      </c>
      <c r="D15" s="238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96"/>
      <c r="T15" s="99">
        <f t="shared" si="0"/>
        <v>0</v>
      </c>
    </row>
    <row r="16" spans="1:20" ht="22.5" customHeight="1">
      <c r="A16" s="25">
        <v>7</v>
      </c>
      <c r="B16" s="21">
        <v>2321</v>
      </c>
      <c r="C16" s="237" t="s">
        <v>95</v>
      </c>
      <c r="D16" s="238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96"/>
      <c r="T16" s="99">
        <f t="shared" si="0"/>
        <v>0</v>
      </c>
    </row>
    <row r="17" spans="1:20" ht="22.5" customHeight="1">
      <c r="A17" s="25">
        <v>8</v>
      </c>
      <c r="B17" s="21">
        <v>3111</v>
      </c>
      <c r="C17" s="237" t="s">
        <v>131</v>
      </c>
      <c r="D17" s="23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96"/>
      <c r="T17" s="99">
        <f t="shared" si="0"/>
        <v>0</v>
      </c>
    </row>
    <row r="18" spans="1:20" ht="22.5" customHeight="1">
      <c r="A18" s="25">
        <v>9</v>
      </c>
      <c r="B18" s="21">
        <v>3113</v>
      </c>
      <c r="C18" s="237" t="s">
        <v>132</v>
      </c>
      <c r="D18" s="238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96"/>
      <c r="T18" s="99">
        <f t="shared" si="0"/>
        <v>0</v>
      </c>
    </row>
    <row r="19" spans="1:20" ht="22.5" customHeight="1">
      <c r="A19" s="25">
        <v>10</v>
      </c>
      <c r="B19" s="21">
        <v>3313</v>
      </c>
      <c r="C19" s="237" t="s">
        <v>80</v>
      </c>
      <c r="D19" s="23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96"/>
      <c r="T19" s="99">
        <f t="shared" si="0"/>
        <v>0</v>
      </c>
    </row>
    <row r="20" spans="1:20" ht="22.5" customHeight="1">
      <c r="A20" s="25">
        <v>11</v>
      </c>
      <c r="B20" s="21">
        <v>3314</v>
      </c>
      <c r="C20" s="237" t="s">
        <v>41</v>
      </c>
      <c r="D20" s="23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96"/>
      <c r="T20" s="99">
        <f t="shared" si="0"/>
        <v>0</v>
      </c>
    </row>
    <row r="21" spans="1:20" ht="22.5" customHeight="1">
      <c r="A21" s="25">
        <v>12</v>
      </c>
      <c r="B21" s="21">
        <v>3319</v>
      </c>
      <c r="C21" s="237" t="s">
        <v>133</v>
      </c>
      <c r="D21" s="23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96"/>
      <c r="T21" s="99">
        <f t="shared" si="0"/>
        <v>0</v>
      </c>
    </row>
    <row r="22" spans="1:20" ht="22.5" customHeight="1">
      <c r="A22" s="25">
        <v>13</v>
      </c>
      <c r="B22" s="21">
        <v>3419</v>
      </c>
      <c r="C22" s="237" t="s">
        <v>134</v>
      </c>
      <c r="D22" s="238"/>
      <c r="E22" s="110">
        <v>25000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96"/>
      <c r="T22" s="99">
        <f t="shared" si="0"/>
        <v>25000</v>
      </c>
    </row>
    <row r="23" spans="1:20" ht="22.5" customHeight="1">
      <c r="A23" s="25">
        <v>14</v>
      </c>
      <c r="B23" s="21">
        <v>3519</v>
      </c>
      <c r="C23" s="237" t="s">
        <v>135</v>
      </c>
      <c r="D23" s="238"/>
      <c r="E23" s="41"/>
      <c r="F23" s="41"/>
      <c r="G23" s="41"/>
      <c r="H23" s="41"/>
      <c r="I23" s="110">
        <v>5000</v>
      </c>
      <c r="J23" s="41"/>
      <c r="K23" s="41"/>
      <c r="L23" s="41"/>
      <c r="M23" s="41"/>
      <c r="N23" s="41"/>
      <c r="O23" s="41"/>
      <c r="P23" s="41"/>
      <c r="Q23" s="41"/>
      <c r="R23" s="41"/>
      <c r="S23" s="96"/>
      <c r="T23" s="99">
        <f t="shared" si="0"/>
        <v>5000</v>
      </c>
    </row>
    <row r="24" spans="1:20" ht="22.5" customHeight="1">
      <c r="A24" s="25">
        <v>15</v>
      </c>
      <c r="B24" s="21">
        <v>3612</v>
      </c>
      <c r="C24" s="237" t="s">
        <v>42</v>
      </c>
      <c r="D24" s="23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96"/>
      <c r="T24" s="99">
        <f t="shared" si="0"/>
        <v>0</v>
      </c>
    </row>
    <row r="25" spans="1:20" ht="22.5" customHeight="1">
      <c r="A25" s="25">
        <v>16</v>
      </c>
      <c r="B25" s="21">
        <v>3632</v>
      </c>
      <c r="C25" s="237" t="s">
        <v>44</v>
      </c>
      <c r="D25" s="238"/>
      <c r="E25" s="110">
        <v>3000</v>
      </c>
      <c r="F25" s="41"/>
      <c r="G25" s="41"/>
      <c r="H25" s="110">
        <v>2000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96"/>
      <c r="T25" s="99">
        <f t="shared" si="0"/>
        <v>5000</v>
      </c>
    </row>
    <row r="26" spans="1:20" ht="22.5" customHeight="1">
      <c r="A26" s="25">
        <v>17</v>
      </c>
      <c r="B26" s="21">
        <v>3633</v>
      </c>
      <c r="C26" s="43" t="s">
        <v>166</v>
      </c>
      <c r="D26" s="44"/>
      <c r="E26" s="110"/>
      <c r="F26" s="41"/>
      <c r="G26" s="41"/>
      <c r="H26" s="110"/>
      <c r="I26" s="110">
        <v>130000</v>
      </c>
      <c r="J26" s="41"/>
      <c r="K26" s="41"/>
      <c r="L26" s="41"/>
      <c r="M26" s="41"/>
      <c r="N26" s="41"/>
      <c r="O26" s="41"/>
      <c r="P26" s="41"/>
      <c r="Q26" s="41"/>
      <c r="R26" s="41"/>
      <c r="S26" s="96"/>
      <c r="T26" s="111">
        <v>130000</v>
      </c>
    </row>
    <row r="27" spans="1:20" ht="22.5" customHeight="1">
      <c r="A27" s="25">
        <v>18</v>
      </c>
      <c r="B27" s="21">
        <v>3639</v>
      </c>
      <c r="C27" s="43" t="s">
        <v>167</v>
      </c>
      <c r="D27" s="44"/>
      <c r="E27" s="110"/>
      <c r="F27" s="41"/>
      <c r="G27" s="41"/>
      <c r="H27" s="110"/>
      <c r="I27" s="110">
        <v>5000</v>
      </c>
      <c r="J27" s="41"/>
      <c r="K27" s="41"/>
      <c r="L27" s="41"/>
      <c r="M27" s="41"/>
      <c r="N27" s="41"/>
      <c r="O27" s="41"/>
      <c r="P27" s="41"/>
      <c r="Q27" s="41"/>
      <c r="R27" s="41"/>
      <c r="S27" s="96"/>
      <c r="T27" s="111">
        <v>5000</v>
      </c>
    </row>
    <row r="28" spans="1:20" ht="24.75" customHeight="1">
      <c r="A28" s="25">
        <v>19</v>
      </c>
      <c r="B28" s="21">
        <v>3725</v>
      </c>
      <c r="C28" s="237" t="s">
        <v>168</v>
      </c>
      <c r="D28" s="238"/>
      <c r="E28" s="110">
        <v>54000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96"/>
      <c r="T28" s="99">
        <f t="shared" si="0"/>
        <v>54000</v>
      </c>
    </row>
    <row r="29" spans="1:20" ht="24.75" customHeight="1">
      <c r="A29" s="25">
        <v>20</v>
      </c>
      <c r="B29" s="21">
        <v>3729</v>
      </c>
      <c r="C29" s="43" t="s">
        <v>169</v>
      </c>
      <c r="D29" s="44"/>
      <c r="E29" s="110"/>
      <c r="F29" s="41"/>
      <c r="G29" s="41"/>
      <c r="H29" s="41"/>
      <c r="I29" s="41"/>
      <c r="J29" s="41"/>
      <c r="K29" s="41"/>
      <c r="L29" s="41"/>
      <c r="M29" s="110">
        <v>10000</v>
      </c>
      <c r="N29" s="41"/>
      <c r="O29" s="41"/>
      <c r="P29" s="41"/>
      <c r="Q29" s="41"/>
      <c r="R29" s="41"/>
      <c r="S29" s="96"/>
      <c r="T29" s="111">
        <v>10000</v>
      </c>
    </row>
    <row r="30" spans="1:20" ht="22.5" customHeight="1">
      <c r="A30" s="25">
        <v>21</v>
      </c>
      <c r="B30" s="21">
        <v>6171</v>
      </c>
      <c r="C30" s="237" t="s">
        <v>46</v>
      </c>
      <c r="D30" s="238"/>
      <c r="E30" s="110">
        <v>1000</v>
      </c>
      <c r="F30" s="41"/>
      <c r="G30" s="41"/>
      <c r="H30" s="41"/>
      <c r="I30" s="110">
        <v>21000</v>
      </c>
      <c r="J30" s="41"/>
      <c r="K30" s="41"/>
      <c r="L30" s="41"/>
      <c r="M30" s="41"/>
      <c r="N30" s="41"/>
      <c r="O30" s="41"/>
      <c r="P30" s="41"/>
      <c r="Q30" s="41"/>
      <c r="R30" s="41"/>
      <c r="S30" s="96"/>
      <c r="T30" s="99">
        <f t="shared" si="0"/>
        <v>22000</v>
      </c>
    </row>
    <row r="31" spans="1:20" ht="22.5" customHeight="1">
      <c r="A31" s="25">
        <v>22</v>
      </c>
      <c r="B31" s="21">
        <v>6310</v>
      </c>
      <c r="C31" s="237" t="s">
        <v>81</v>
      </c>
      <c r="D31" s="238"/>
      <c r="E31" s="41"/>
      <c r="F31" s="41"/>
      <c r="G31" s="41"/>
      <c r="H31" s="41"/>
      <c r="I31" s="41"/>
      <c r="J31" s="41"/>
      <c r="K31" s="41"/>
      <c r="L31" s="110">
        <v>8000</v>
      </c>
      <c r="M31" s="41"/>
      <c r="N31" s="41"/>
      <c r="O31" s="41"/>
      <c r="P31" s="41"/>
      <c r="Q31" s="41"/>
      <c r="R31" s="41"/>
      <c r="S31" s="96"/>
      <c r="T31" s="99">
        <f t="shared" si="0"/>
        <v>8000</v>
      </c>
    </row>
    <row r="32" spans="1:20" ht="22.5" customHeight="1">
      <c r="A32" s="25">
        <v>23</v>
      </c>
      <c r="B32" s="21">
        <v>6409</v>
      </c>
      <c r="C32" s="237" t="s">
        <v>105</v>
      </c>
      <c r="D32" s="23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96"/>
      <c r="T32" s="99">
        <f t="shared" si="0"/>
        <v>0</v>
      </c>
    </row>
    <row r="33" spans="1:20" ht="22.5" customHeight="1" thickBot="1">
      <c r="A33" s="81">
        <v>24</v>
      </c>
      <c r="B33" s="86"/>
      <c r="C33" s="254"/>
      <c r="D33" s="25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99">
        <f t="shared" si="0"/>
        <v>0</v>
      </c>
    </row>
    <row r="34" spans="1:20" s="57" customFormat="1" ht="25.5" customHeight="1" thickBot="1" thickTop="1">
      <c r="A34" s="87">
        <v>25</v>
      </c>
      <c r="B34" s="251" t="s">
        <v>82</v>
      </c>
      <c r="C34" s="252"/>
      <c r="D34" s="253"/>
      <c r="E34" s="88">
        <f aca="true" t="shared" si="1" ref="E34:S34">SUM(E10:E33)</f>
        <v>883000</v>
      </c>
      <c r="F34" s="88">
        <f t="shared" si="1"/>
        <v>0</v>
      </c>
      <c r="G34" s="88">
        <f t="shared" si="1"/>
        <v>0</v>
      </c>
      <c r="H34" s="88">
        <f t="shared" si="1"/>
        <v>42000</v>
      </c>
      <c r="I34" s="88">
        <f t="shared" si="1"/>
        <v>161000</v>
      </c>
      <c r="J34" s="88">
        <f t="shared" si="1"/>
        <v>0</v>
      </c>
      <c r="K34" s="88">
        <f t="shared" si="1"/>
        <v>0</v>
      </c>
      <c r="L34" s="88">
        <f t="shared" si="1"/>
        <v>8000</v>
      </c>
      <c r="M34" s="88">
        <f t="shared" si="1"/>
        <v>10000</v>
      </c>
      <c r="N34" s="88">
        <f t="shared" si="1"/>
        <v>0</v>
      </c>
      <c r="O34" s="88">
        <f t="shared" si="1"/>
        <v>0</v>
      </c>
      <c r="P34" s="88">
        <f t="shared" si="1"/>
        <v>0</v>
      </c>
      <c r="Q34" s="88">
        <f t="shared" si="1"/>
        <v>0</v>
      </c>
      <c r="R34" s="88">
        <f t="shared" si="1"/>
        <v>0</v>
      </c>
      <c r="S34" s="88">
        <f t="shared" si="1"/>
        <v>0</v>
      </c>
      <c r="T34" s="139">
        <f>SUM(T10:T33)</f>
        <v>1104000</v>
      </c>
    </row>
    <row r="35" spans="1:20" ht="13.5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12.75">
      <c r="A36" t="s">
        <v>104</v>
      </c>
    </row>
  </sheetData>
  <sheetProtection/>
  <mergeCells count="35"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19:D19"/>
    <mergeCell ref="C20:D20"/>
    <mergeCell ref="C13:D13"/>
    <mergeCell ref="C15:D15"/>
    <mergeCell ref="C16:D16"/>
    <mergeCell ref="C17:D17"/>
    <mergeCell ref="C32:D32"/>
    <mergeCell ref="C33:D33"/>
    <mergeCell ref="C25:D25"/>
    <mergeCell ref="A3:A9"/>
    <mergeCell ref="T3:T9"/>
    <mergeCell ref="C18:D18"/>
    <mergeCell ref="C9:D9"/>
    <mergeCell ref="C10:D10"/>
    <mergeCell ref="C11:D11"/>
    <mergeCell ref="C12:D12"/>
    <mergeCell ref="P3:P8"/>
    <mergeCell ref="Q3:Q8"/>
    <mergeCell ref="C14:D14"/>
    <mergeCell ref="C31:D31"/>
    <mergeCell ref="C21:D21"/>
    <mergeCell ref="C22:D22"/>
    <mergeCell ref="C23:D23"/>
    <mergeCell ref="C24:D24"/>
    <mergeCell ref="C28:D28"/>
    <mergeCell ref="C30:D30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Stará Říše</cp:lastModifiedBy>
  <cp:lastPrinted>2015-03-23T15:10:38Z</cp:lastPrinted>
  <dcterms:created xsi:type="dcterms:W3CDTF">1997-01-24T11:07:25Z</dcterms:created>
  <dcterms:modified xsi:type="dcterms:W3CDTF">2015-03-23T15:13:10Z</dcterms:modified>
  <cp:category/>
  <cp:version/>
  <cp:contentType/>
  <cp:contentStatus/>
</cp:coreProperties>
</file>